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53" documentId="13_ncr:1_{F6CB121F-512D-4AA6-A0C1-0FB36C537598}" xr6:coauthVersionLast="47" xr6:coauthVersionMax="47" xr10:uidLastSave="{14994C50-4026-4438-BCB1-F50E41504BE9}"/>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<sst xmlns="http://schemas.openxmlformats.org/spreadsheetml/2006/main" count="180294" uniqueCount="39132">
  <si>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</si>
  <si>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</si>
  <si>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</si>
  <si>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</si>
  <si>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</si>
  <si>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</si>
  <si>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</si>
  <si>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</si>
  <si>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</si>
  <si>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</si>
  <si>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</si>
  <si>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</si>
  <si>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</si>
  <si>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</si>
  <si>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</si>
  <si>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</si>
  <si>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</si>
  <si>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</si>
  <si>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</si>
  <si>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</si>
  <si>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</si>
  <si>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</si>
  <si>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</si>
  <si>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</si>
  <si>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</si>
  <si>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</si>
  <si>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</si>
  <si>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</si>
  <si>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</si>
  <si>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</si>
  <si>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</si>
  <si>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</si>
  <si>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</si>
  <si>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</si>
  <si>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</si>
  <si>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</si>
  <si>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</si>
  <si>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</si>
  <si>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</si>
  <si>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</si>
  <si>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</si>
  <si>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</si>
  <si>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</si>
  <si>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</si>
  <si>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</si>
  <si>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</si>
  <si>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</si>
  <si>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</si>
  <si>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</si>
  <si>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</si>
  <si>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</si>
  <si>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</si>
  <si>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</si>
  <si>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</si>
  <si>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</si>
  <si>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</si>
  <si>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</si>
  <si>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</si>
  <si>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</si>
  <si>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</si>
  <si>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</si>
  <si>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</si>
  <si>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</si>
  <si>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</si>
  <si>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</si>
  <si>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</si>
  <si>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</si>
  <si>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</si>
  <si>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</si>
  <si>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</si>
  <si>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</si>
  <si>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</si>
  <si>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</si>
  <si>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</si>
  <si>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</si>
  <si>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</si>
  <si>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</si>
  <si>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</si>
  <si>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</si>
  <si>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</si>
  <si>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</si>
  <si>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</si>
  <si>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</si>
  <si>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</si>
  <si>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</si>
  <si>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</si>
  <si>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</si>
  <si>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</si>
  <si>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</si>
  <si>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</si>
  <si>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</si>
  <si>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</si>
  <si>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</si>
  <si>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</si>
  <si>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</si>
  <si>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</si>
  <si>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</si>
  <si>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</si>
  <si>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</si>
  <si>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</si>
  <si>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</si>
  <si>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</si>
  <si>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</si>
  <si>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</si>
  <si>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</si>
  <si>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</si>
  <si>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</si>
  <si>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</si>
  <si>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</si>
  <si>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</si>
  <si>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</si>
  <si>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</si>
  <si>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</si>
  <si>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</si>
  <si>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</si>
  <si>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</si>
  <si>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</si>
  <si>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</si>
  <si>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</si>
  <si>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</si>
  <si>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</si>
  <si>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</si>
  <si>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</si>
  <si>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</si>
  <si>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</si>
  <si>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</si>
  <si>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</si>
  <si>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</si>
  <si>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</si>
  <si>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</si>
  <si>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</si>
  <si>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</si>
  <si>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</si>
  <si>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</si>
  <si>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</si>
  <si>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</si>
  <si>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</si>
  <si>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</si>
  <si>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</si>
  <si>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</si>
  <si>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</si>
  <si>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</si>
  <si>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</si>
  <si>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</si>
  <si>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</si>
  <si>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</si>
  <si>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</si>
  <si>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</si>
  <si>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</si>
  <si>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</si>
  <si>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</si>
  <si>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</si>
  <si>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</si>
  <si>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</si>
  <si>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</si>
  <si>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</si>
  <si>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</si>
  <si>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</si>
  <si>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</si>
  <si>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</si>
  <si>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</si>
  <si>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</si>
  <si>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</si>
  <si>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</si>
  <si>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</si>
  <si>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</si>
  <si>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</si>
  <si>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</si>
  <si>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</si>
  <si>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</si>
  <si>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</si>
  <si>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</si>
  <si>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</si>
  <si>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</si>
  <si>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</si>
  <si>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</si>
  <si>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</si>
  <si>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</si>
  <si>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</si>
  <si>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</si>
  <si>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</si>
  <si>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</si>
  <si>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</si>
  <si>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</si>
  <si>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</si>
  <si>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</si>
  <si>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</si>
  <si>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</si>
  <si>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</si>
  <si>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</si>
  <si>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</si>
  <si>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</si>
  <si>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</si>
  <si>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</si>
  <si>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</si>
  <si>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</si>
  <si>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</si>
  <si>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</si>
  <si>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</si>
  <si>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</si>
  <si>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</si>
  <si>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</si>
  <si>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</si>
  <si>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</si>
  <si>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</si>
  <si>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</si>
  <si>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</si>
  <si>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</si>
  <si>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</si>
  <si>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</si>
  <si>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</si>
  <si>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</si>
  <si>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</si>
  <si>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</si>
  <si>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</si>
  <si>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</si>
  <si>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</si>
  <si>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</si>
  <si>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</si>
  <si>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</si>
  <si>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</si>
  <si>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</si>
  <si>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</si>
  <si>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</si>
  <si>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</si>
  <si>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</si>
  <si>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</si>
  <si>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</si>
  <si>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</si>
  <si>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</si>
  <si>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</si>
  <si>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</si>
  <si>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</si>
  <si>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</si>
  <si>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</si>
  <si>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</si>
  <si>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</si>
  <si>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</si>
  <si>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</si>
  <si>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</si>
  <si>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</si>
  <si>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</si>
  <si>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</si>
  <si>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</si>
  <si>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</si>
  <si>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</si>
  <si>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</si>
  <si>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</si>
  <si>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</si>
  <si>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</si>
  <si>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</si>
  <si>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</si>
  <si>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</si>
  <si>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</si>
  <si>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</si>
  <si>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</si>
  <si>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</si>
  <si>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</si>
  <si>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</si>
  <si>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</si>
  <si>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</si>
  <si>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</si>
  <si>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</si>
  <si>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</si>
  <si>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</si>
  <si>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</si>
  <si>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</si>
  <si>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</si>
  <si>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</si>
  <si>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</si>
  <si>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</si>
  <si>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</si>
  <si>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</si>
  <si>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</si>
  <si>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</si>
  <si>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</si>
  <si>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</si>
  <si>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</si>
  <si>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</si>
  <si>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</si>
  <si>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</si>
  <si>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</si>
  <si>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</si>
  <si>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</si>
  <si>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</si>
  <si>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</si>
  <si>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</si>
  <si>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</si>
  <si>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</si>
  <si>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</si>
  <si>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</si>
  <si>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</si>
  <si>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</si>
  <si>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</si>
  <si>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</si>
  <si>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</si>
  <si>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</si>
  <si>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</si>
  <si>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</si>
  <si>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</si>
  <si>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</si>
  <si>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</si>
  <si>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</si>
  <si>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</si>
  <si>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</si>
  <si>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</si>
  <si>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</si>
  <si>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</si>
  <si>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</si>
  <si>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</si>
  <si>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</si>
  <si>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</si>
  <si>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</si>
  <si>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</si>
  <si>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</si>
  <si>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</si>
  <si>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</si>
  <si>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</si>
  <si>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</si>
  <si>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</si>
  <si>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</si>
  <si>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</si>
  <si>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</si>
  <si>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</si>
  <si>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</si>
  <si>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</si>
  <si>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</si>
  <si>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</si>
  <si>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</si>
  <si>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</si>
  <si>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</si>
  <si>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</si>
  <si>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</si>
  <si>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</si>
  <si>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</si>
  <si>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</si>
  <si>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</si>
  <si>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</si>
  <si>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</si>
  <si>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</si>
  <si>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</si>
  <si>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</si>
  <si>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</si>
  <si>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</si>
  <si>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</si>
  <si>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</si>
  <si>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</si>
  <si>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</si>
  <si>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</si>
  <si>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</si>
  <si>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</si>
  <si>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</si>
  <si>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</si>
  <si>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</si>
  <si>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</si>
  <si>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</si>
  <si>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</si>
  <si>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</si>
  <si>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</si>
  <si>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</si>
  <si>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</si>
  <si>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</si>
  <si>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</si>
  <si>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</si>
  <si>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</si>
  <si>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</si>
  <si>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</si>
  <si>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</si>
  <si>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</si>
  <si>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</si>
  <si>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</si>
  <si>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</si>
  <si>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</si>
  <si>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</si>
  <si>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</si>
  <si>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</si>
  <si>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</si>
  <si>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</si>
  <si>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</si>
  <si>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</si>
  <si>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</si>
  <si>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</si>
  <si>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</si>
  <si>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</si>
  <si>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</si>
  <si>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</si>
  <si>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</si>
  <si>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</si>
  <si>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</si>
  <si>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</si>
  <si>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</si>
  <si>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</si>
  <si>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</si>
  <si>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</si>
  <si>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</si>
  <si>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</si>
  <si>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</si>
  <si>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</si>
  <si>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</si>
  <si>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</si>
  <si>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</si>
  <si>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</si>
  <si>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</si>
  <si>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</si>
  <si>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</si>
  <si>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</si>
  <si>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</si>
  <si>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</si>
  <si>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</si>
  <si>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</si>
  <si>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</si>
  <si>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</si>
  <si>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</si>
  <si>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</si>
  <si>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</si>
  <si>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</si>
  <si>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</si>
  <si>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</si>
  <si>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</si>
  <si>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</si>
  <si>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</si>
  <si>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</si>
  <si>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</si>
  <si>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</si>
  <si>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</si>
  <si>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</si>
  <si>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</si>
  <si>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</si>
  <si>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</si>
  <si>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</si>
  <si>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</si>
  <si>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</si>
  <si>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</si>
  <si>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</si>
  <si>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</si>
  <si>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</si>
  <si>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</si>
  <si>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</si>
  <si>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</si>
  <si>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</si>
  <si>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</si>
  <si>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</si>
  <si>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</si>
  <si>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</si>
  <si>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</si>
  <si>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</si>
  <si>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</si>
  <si>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</si>
  <si>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</si>
  <si>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</si>
  <si>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</si>
  <si>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</si>
  <si>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</si>
  <si>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</si>
  <si>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</si>
  <si>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</si>
  <si>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</si>
  <si>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</si>
  <si>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</si>
  <si>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</si>
  <si>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</si>
  <si>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</si>
  <si>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</si>
  <si>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</si>
  <si>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</si>
  <si>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</si>
  <si>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</si>
  <si>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</si>
  <si>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</si>
  <si>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</si>
  <si>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</si>
  <si>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</si>
  <si>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</si>
  <si>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</si>
  <si>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</si>
  <si>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</si>
  <si>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</si>
  <si>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</si>
  <si>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</si>
  <si>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</si>
  <si>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</si>
  <si>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</si>
  <si>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</si>
  <si>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</si>
  <si>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</si>
  <si>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</si>
  <si>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</si>
  <si>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</si>
  <si>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</si>
  <si>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</si>
  <si>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</si>
  <si>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</si>
  <si>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</si>
  <si>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</si>
  <si>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</si>
  <si>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</si>
  <si>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</si>
  <si>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</si>
  <si>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</si>
  <si>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</si>
  <si>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</si>
  <si>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</si>
  <si>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</si>
  <si>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</si>
  <si>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</si>
  <si>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</si>
  <si>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</si>
  <si>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</si>
  <si>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</si>
  <si>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</si>
  <si>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</si>
  <si>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</si>
  <si>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</si>
  <si>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</si>
  <si>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</si>
  <si>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</si>
  <si>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</si>
  <si>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</si>
  <si>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</si>
  <si>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</si>
  <si>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</si>
  <si>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</si>
  <si>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</si>
  <si>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</si>
  <si>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</si>
  <si>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</si>
  <si>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</si>
  <si>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</si>
  <si>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</si>
  <si>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</si>
  <si>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</si>
  <si>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</si>
  <si>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</si>
  <si>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</si>
  <si>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</si>
  <si>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</si>
  <si>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</si>
  <si>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</si>
  <si>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</si>
  <si>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</si>
  <si>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</si>
  <si>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</si>
  <si>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</si>
  <si>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</si>
  <si>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</si>
  <si>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</si>
  <si>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</si>
  <si>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</si>
  <si>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</si>
  <si>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</si>
  <si>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</si>
  <si>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</si>
  <si>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</si>
  <si>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</si>
  <si>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</si>
  <si>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</si>
  <si>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</si>
  <si>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</si>
  <si>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</si>
  <si>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</si>
  <si>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</si>
  <si>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</si>
  <si>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</si>
  <si>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</si>
  <si>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</si>
  <si>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</si>
  <si>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</si>
  <si>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</si>
  <si>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</si>
  <si>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</si>
  <si>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</si>
  <si>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</si>
  <si>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</si>
  <si>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</si>
  <si>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</si>
  <si>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</si>
  <si>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</si>
  <si>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</si>
  <si>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</si>
  <si>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</si>
  <si>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</si>
  <si>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</si>
  <si>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</si>
  <si>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</si>
  <si>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</si>
  <si>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</si>
  <si>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</si>
  <si>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</si>
  <si>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</si>
  <si>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</si>
  <si>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</si>
  <si>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</si>
  <si>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</si>
  <si>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</si>
  <si>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</si>
  <si>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</si>
  <si>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</si>
  <si>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</si>
  <si>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</si>
  <si>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</si>
  <si>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</si>
  <si>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</si>
  <si>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</si>
  <si>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</si>
  <si>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</si>
  <si>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</si>
  <si>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</si>
  <si>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</si>
  <si>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</si>
  <si>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</si>
  <si>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</si>
  <si>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</si>
  <si>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</si>
  <si>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</si>
  <si>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</si>
  <si>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</si>
  <si>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</si>
  <si>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</si>
  <si>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</si>
  <si>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</si>
  <si>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</si>
  <si>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</si>
  <si>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</si>
  <si>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</si>
  <si>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</si>
  <si>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</si>
  <si>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</si>
  <si>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</si>
  <si>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</si>
  <si>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</si>
  <si>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</si>
  <si>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</si>
  <si>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</si>
  <si>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</si>
  <si>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</si>
  <si>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</si>
  <si>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</si>
  <si>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</si>
  <si>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</si>
  <si>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</si>
  <si>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</si>
  <si>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</si>
  <si>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</si>
  <si>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</si>
  <si>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</si>
  <si>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</si>
  <si>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</si>
  <si>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</si>
  <si>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</si>
  <si>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</si>
  <si>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</si>
  <si>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</si>
  <si>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</si>
  <si>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</si>
  <si>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</si>
  <si>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</si>
  <si>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</si>
  <si>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</si>
  <si>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</si>
  <si>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</si>
  <si>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</si>
  <si>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</si>
  <si>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</si>
  <si>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</si>
  <si>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</si>
  <si>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</si>
  <si>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</si>
  <si>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</si>
  <si>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</si>
  <si>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</si>
  <si>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</si>
  <si>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</si>
  <si>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</si>
  <si>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</si>
  <si>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</si>
  <si>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</si>
  <si>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</si>
  <si>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</si>
  <si>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</si>
  <si>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</si>
  <si>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</si>
  <si>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</si>
  <si>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</si>
  <si>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</si>
  <si>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</si>
  <si>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</si>
  <si>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</si>
  <si>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</si>
  <si>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</si>
  <si>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</si>
  <si>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</si>
  <si>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</si>
  <si>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</si>
  <si>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</si>
  <si>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</si>
  <si>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</si>
  <si>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</si>
  <si>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</si>
  <si>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</si>
  <si>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</si>
  <si>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</si>
  <si>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</si>
  <si>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</si>
  <si>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</si>
  <si>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</si>
  <si>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</si>
  <si>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</si>
  <si>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</si>
  <si>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</si>
  <si>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</si>
  <si>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</si>
  <si>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</si>
  <si>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</si>
  <si>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</si>
  <si>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</si>
  <si>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</si>
  <si>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</si>
  <si>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</si>
  <si>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</si>
  <si>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</si>
  <si>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</si>
  <si>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</si>
  <si>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</si>
  <si>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</si>
  <si>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</si>
  <si>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</si>
  <si>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</si>
  <si>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</si>
  <si>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</si>
  <si>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</si>
  <si>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</si>
  <si>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</si>
  <si>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</si>
  <si>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</si>
  <si>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</si>
  <si>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</si>
  <si>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</si>
  <si>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</si>
  <si>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</si>
  <si>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</si>
  <si>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</si>
  <si>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</si>
  <si>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</si>
  <si>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</si>
  <si>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</si>
  <si>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</si>
  <si>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</si>
  <si>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</si>
  <si>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</si>
  <si>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</si>
  <si>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</si>
  <si>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</si>
  <si>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</si>
  <si>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</si>
  <si>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</si>
  <si>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</si>
  <si>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</si>
  <si>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</si>
  <si>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</si>
  <si>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</si>
  <si>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</si>
  <si>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</si>
  <si>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</si>
  <si>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</si>
  <si>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</si>
  <si>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</si>
  <si>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</si>
  <si>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</si>
  <si>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</si>
  <si>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</si>
  <si>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</si>
  <si>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</si>
  <si>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</si>
  <si>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</si>
  <si>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</si>
  <si>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</si>
  <si>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</si>
  <si>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</si>
  <si>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</si>
  <si>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</si>
  <si>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</si>
  <si>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</si>
  <si>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</si>
  <si>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</si>
  <si>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</si>
  <si>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</si>
  <si>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</si>
  <si>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</si>
  <si>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</si>
  <si>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</si>
  <si>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</si>
  <si>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</si>
  <si>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</si>
  <si>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</si>
  <si>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</si>
  <si>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</si>
  <si>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</si>
  <si>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</si>
  <si>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</si>
  <si>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</si>
  <si>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</si>
  <si>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</si>
  <si>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</si>
  <si>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</si>
  <si>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</si>
  <si>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</si>
  <si>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</si>
  <si>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</si>
  <si>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</si>
  <si>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</si>
  <si>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</si>
  <si>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</si>
  <si>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</si>
  <si>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</si>
  <si>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</si>
  <si>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</si>
  <si>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</si>
  <si>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</si>
  <si>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</si>
  <si>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</si>
  <si>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</si>
  <si>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</si>
  <si>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</si>
  <si>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</si>
  <si>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</si>
  <si>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</si>
  <si>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</si>
  <si>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</si>
  <si>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</si>
  <si>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</si>
  <si>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</si>
  <si>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</si>
  <si>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</si>
  <si>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</si>
  <si>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</si>
  <si>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</si>
  <si>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</si>
  <si>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</si>
  <si>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</si>
  <si>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</si>
  <si>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</si>
  <si>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</si>
  <si>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</si>
  <si>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</si>
  <si>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</si>
  <si>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</si>
  <si>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</si>
  <si>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</si>
  <si>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</si>
  <si>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</si>
  <si>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</si>
  <si>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</si>
  <si>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</si>
  <si>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</si>
  <si>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</si>
  <si>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</si>
  <si>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</si>
  <si>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</si>
  <si>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</si>
  <si>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</si>
  <si>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</si>
  <si>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</si>
  <si>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</si>
  <si>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</si>
  <si>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</si>
  <si>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</si>
  <si>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</si>
  <si>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</si>
  <si>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</si>
  <si>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</si>
  <si>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</si>
  <si>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</si>
  <si>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</si>
  <si>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</si>
  <si>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</si>
  <si>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</si>
  <si>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</si>
  <si>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</si>
  <si>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</si>
  <si>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</si>
  <si>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</si>
  <si>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</si>
  <si>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</si>
  <si>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</si>
  <si>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</si>
  <si>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</si>
  <si>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</si>
  <si>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</si>
  <si>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</si>
  <si>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</si>
  <si>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</si>
  <si>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</si>
  <si>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</si>
  <si>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</si>
  <si>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</si>
  <si>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</si>
  <si>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</si>
  <si>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</si>
  <si>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</si>
  <si>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</si>
  <si>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</si>
  <si>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</si>
  <si>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</si>
  <si>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</si>
  <si>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</si>
  <si>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</si>
  <si>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</si>
  <si>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</si>
  <si>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</si>
  <si>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</si>
  <si>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</si>
  <si>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</si>
  <si>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</si>
  <si>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</si>
  <si>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</si>
  <si>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</si>
  <si>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</si>
  <si>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</si>
  <si>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</si>
  <si>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</si>
  <si>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</si>
  <si>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</si>
  <si>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</si>
  <si>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</si>
  <si>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</si>
  <si>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</si>
  <si>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</si>
  <si>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</si>
  <si>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</si>
  <si>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</si>
  <si>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</si>
  <si>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</si>
  <si>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</si>
  <si>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</si>
  <si>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</si>
  <si>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</si>
  <si>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</si>
  <si>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</si>
  <si>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</si>
  <si>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</si>
  <si>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</si>
  <si>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</si>
  <si>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</si>
  <si>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</si>
  <si>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</si>
  <si>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</si>
  <si>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</si>
  <si>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</si>
  <si>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</si>
  <si>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</si>
  <si>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</si>
  <si>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</si>
  <si>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</si>
  <si>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</si>
  <si>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</si>
  <si>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</si>
  <si>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</si>
  <si>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</si>
  <si>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</si>
  <si>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</si>
  <si>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</si>
  <si>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</si>
  <si>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</si>
  <si>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</si>
  <si>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</si>
  <si>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</si>
  <si>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</si>
  <si>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</si>
  <si>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</si>
  <si>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</si>
  <si>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</si>
  <si>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</si>
  <si>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</si>
  <si>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</si>
  <si>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</si>
  <si>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</si>
  <si>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</si>
  <si>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</si>
  <si>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</si>
  <si>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</si>
  <si>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</si>
  <si>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</si>
  <si>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</si>
  <si>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</si>
  <si>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</si>
  <si>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</si>
  <si>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</si>
  <si>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</si>
  <si>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</si>
  <si>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</si>
  <si>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</si>
  <si>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</si>
  <si>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</si>
  <si>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</si>
  <si>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</si>
  <si>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</si>
  <si>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</si>
  <si>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</si>
  <si>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</si>
  <si>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</si>
  <si>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</si>
  <si>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</si>
  <si>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</si>
  <si>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</si>
  <si>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</si>
  <si>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</si>
  <si>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</si>
  <si>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</si>
  <si>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</si>
  <si>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</si>
  <si>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</si>
  <si>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</si>
  <si>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</si>
  <si>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</si>
  <si>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</si>
  <si>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</si>
  <si>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</si>
  <si>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</si>
  <si>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</si>
  <si>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</si>
  <si>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</si>
  <si>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</si>
  <si>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</si>
  <si>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</si>
  <si>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</si>
  <si>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</si>
  <si>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</si>
  <si>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</si>
  <si>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</si>
  <si>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</si>
  <si>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</si>
  <si>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</si>
  <si>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</si>
  <si>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</si>
  <si>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</si>
  <si>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</si>
  <si>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</si>
  <si>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</si>
  <si>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</si>
  <si>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</si>
  <si>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</si>
  <si>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</si>
  <si>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</si>
  <si>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</si>
  <si>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</si>
  <si>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</si>
  <si>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</si>
  <si>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</si>
  <si>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</si>
  <si>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</si>
  <si>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</si>
  <si>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</si>
  <si>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</si>
  <si>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</si>
  <si>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</si>
  <si>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</si>
  <si>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</si>
  <si>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</si>
  <si>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</si>
  <si>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</si>
  <si>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</si>
  <si>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</si>
  <si>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</si>
  <si>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</si>
  <si>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</si>
  <si>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</si>
  <si>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</si>
  <si>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</si>
  <si>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</si>
  <si>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</si>
  <si>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</si>
  <si>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</si>
  <si>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</si>
  <si>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</si>
  <si>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</si>
  <si>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</si>
  <si>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</si>
  <si>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</si>
  <si>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</si>
  <si>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</si>
  <si>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</si>
  <si>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</si>
  <si>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</si>
  <si>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</si>
  <si>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</si>
  <si>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</si>
  <si>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</si>
  <si>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</si>
  <si>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</si>
  <si>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</si>
  <si>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</si>
  <si>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</si>
  <si>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</si>
  <si>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</si>
  <si>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</si>
  <si>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</si>
  <si>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</si>
  <si>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</si>
  <si>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</si>
  <si>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</si>
  <si>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</si>
  <si>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</si>
  <si>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</si>
  <si>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</si>
  <si>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</si>
  <si>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</si>
  <si>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</si>
  <si>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</si>
  <si>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</si>
  <si>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</si>
  <si>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</si>
  <si>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</si>
  <si>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</si>
  <si>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</si>
  <si>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</si>
  <si>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</si>
  <si>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</si>
  <si>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</si>
  <si>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</si>
  <si>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</si>
  <si>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</si>
  <si>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</si>
  <si>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</si>
  <si>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</si>
  <si>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</si>
  <si>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</si>
  <si>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</si>
  <si>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</si>
  <si>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</si>
  <si>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</si>
  <si>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</si>
  <si>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</si>
  <si>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</si>
  <si>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</si>
  <si>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</si>
  <si>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</si>
  <si>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</si>
  <si>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</si>
  <si>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</si>
  <si>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</si>
  <si>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</si>
  <si>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</si>
  <si>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</si>
  <si>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</si>
  <si>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</si>
  <si>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</si>
  <si>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</si>
  <si>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</si>
  <si>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</si>
  <si>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</si>
  <si>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</si>
  <si>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</si>
  <si>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</si>
  <si>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</si>
  <si>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</si>
  <si>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</si>
  <si>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</si>
  <si>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</si>
  <si>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</si>
  <si>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</si>
  <si>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</si>
  <si>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</si>
  <si>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</si>
  <si>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</si>
  <si>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</si>
  <si>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</si>
  <si>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</si>
  <si>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</si>
  <si>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</si>
  <si>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</si>
  <si>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</si>
  <si>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</si>
  <si>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</si>
  <si>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</si>
  <si>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</si>
  <si>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</si>
  <si>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</si>
  <si>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</si>
  <si>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</si>
  <si>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</si>
  <si>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</si>
  <si>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</si>
  <si>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</si>
  <si>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</si>
  <si>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</si>
  <si>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</si>
  <si>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</si>
  <si>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</si>
  <si>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</si>
  <si>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</si>
  <si>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</si>
  <si>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</si>
  <si>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</si>
  <si>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</si>
  <si>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</si>
  <si>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</si>
  <si>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</si>
  <si>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</si>
  <si>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</si>
  <si>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</si>
  <si>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</si>
  <si>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</si>
  <si>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</si>
  <si>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</si>
  <si>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</si>
  <si>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</si>
  <si>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</si>
  <si>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</si>
  <si>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</si>
  <si>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</si>
  <si>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</si>
  <si>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</si>
  <si>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</si>
  <si>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</si>
  <si>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</si>
  <si>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</si>
  <si>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</si>
  <si>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</si>
  <si>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</si>
  <si>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</si>
  <si>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</si>
  <si>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</si>
  <si>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</si>
  <si>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</si>
  <si>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</si>
  <si>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</si>
  <si>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</si>
  <si>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</si>
  <si>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</si>
  <si>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</si>
  <si>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</si>
  <si>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</si>
  <si>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</si>
  <si>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</si>
  <si>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</si>
  <si>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</si>
  <si>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</si>
  <si>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</si>
  <si>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</si>
  <si>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</si>
  <si>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</si>
  <si>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</si>
  <si>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</si>
  <si>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</si>
  <si>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</si>
  <si>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</si>
  <si>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</si>
  <si>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</si>
  <si>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</si>
  <si>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</si>
  <si>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</si>
  <si>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</si>
  <si>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</si>
  <si>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</si>
  <si>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</si>
  <si>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</si>
  <si>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</si>
  <si>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</si>
  <si>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</si>
  <si>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</si>
  <si>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</si>
  <si>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</si>
  <si>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</si>
  <si>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</si>
  <si>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</si>
  <si>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</si>
  <si>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</si>
  <si>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</si>
  <si>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</si>
  <si>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</si>
  <si>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</si>
  <si>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</si>
  <si>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</si>
  <si>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</si>
  <si>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</si>
  <si>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</si>
  <si>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</si>
  <si>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</si>
  <si>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</si>
  <si>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</si>
  <si>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</si>
  <si>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</si>
  <si>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</si>
  <si>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</si>
  <si>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</si>
  <si>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</si>
  <si>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</si>
  <si>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</si>
  <si>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</si>
  <si>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</si>
  <si>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</si>
  <si>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</si>
  <si>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</si>
  <si>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</si>
  <si>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</si>
  <si>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</si>
  <si>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</si>
  <si>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</si>
  <si>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</si>
  <si>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</si>
  <si>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</si>
  <si>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</si>
  <si>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</si>
  <si>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</si>
  <si>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</si>
  <si>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</si>
  <si>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</si>
  <si>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</si>
  <si>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</si>
  <si>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</si>
  <si>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</si>
  <si>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</si>
  <si>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</si>
  <si>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</si>
  <si>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</si>
  <si>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</si>
  <si>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</si>
  <si>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</si>
  <si>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</si>
  <si>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</si>
  <si>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</si>
  <si>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</si>
  <si>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</si>
  <si>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</si>
  <si>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</si>
  <si>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</si>
  <si>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</si>
  <si>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</si>
  <si>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</si>
  <si>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</si>
  <si>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</si>
  <si>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</si>
  <si>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</si>
  <si>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</si>
  <si>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</si>
  <si>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</si>
  <si>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</si>
  <si>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</si>
  <si>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</si>
  <si>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</si>
  <si>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</si>
  <si>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</si>
  <si>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</si>
  <si>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</si>
  <si>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</si>
  <si>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</si>
  <si>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</si>
  <si>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</si>
  <si>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</si>
  <si>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</si>
  <si>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</si>
  <si>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</si>
  <si>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</si>
  <si>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</si>
  <si>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</si>
  <si>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</si>
  <si>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</si>
  <si>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</si>
  <si>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</si>
  <si>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</si>
  <si>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</si>
  <si>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</si>
  <si>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</si>
  <si>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</si>
  <si>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</si>
  <si>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</si>
  <si>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</si>
  <si>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</si>
  <si>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</si>
  <si>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</si>
  <si>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</si>
  <si>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</si>
  <si>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</si>
  <si>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</si>
  <si>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</si>
  <si>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</si>
  <si>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</si>
  <si>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</si>
  <si>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</si>
  <si>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</si>
  <si>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</si>
  <si>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</si>
  <si>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</si>
  <si>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</si>
  <si>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</si>
  <si>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</si>
  <si>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</si>
  <si>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</si>
  <si>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</si>
  <si>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</si>
  <si>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</si>
  <si>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</si>
  <si>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</si>
  <si>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</si>
  <si>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</si>
  <si>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</si>
  <si>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</si>
  <si>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</si>
  <si>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</si>
  <si>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</si>
  <si>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</si>
  <si>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</si>
  <si>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</si>
  <si>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</si>
  <si>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</si>
  <si>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</si>
  <si>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</si>
  <si>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</si>
  <si>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</si>
  <si>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</si>
  <si>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</si>
  <si>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</si>
  <si>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</si>
  <si>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</si>
  <si>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</si>
  <si>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</si>
  <si>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</si>
  <si>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</si>
  <si>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</si>
  <si>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</si>
  <si>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</si>
  <si>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</si>
  <si>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</si>
  <si>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</si>
  <si>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</si>
  <si>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</si>
  <si>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</si>
  <si>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</si>
  <si>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</si>
  <si>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</si>
  <si>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</si>
  <si>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</si>
  <si>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</si>
  <si>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</si>
  <si>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</si>
  <si>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</si>
  <si>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</si>
  <si>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</si>
  <si>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</si>
  <si>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</si>
  <si>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</si>
  <si>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</si>
  <si>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</si>
  <si>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</si>
  <si>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</si>
  <si>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</si>
  <si>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</si>
  <si>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</si>
  <si>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</si>
  <si>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</si>
  <si>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</si>
  <si>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</si>
  <si>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</si>
  <si>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</si>
  <si>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</si>
  <si>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</si>
  <si>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</si>
  <si>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</si>
  <si>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</si>
  <si>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</si>
  <si>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</si>
  <si>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</si>
  <si>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</si>
  <si>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</si>
  <si>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</si>
  <si>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</si>
  <si>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</si>
  <si>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</si>
  <si>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</si>
  <si>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</si>
  <si>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</si>
  <si>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</si>
  <si>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</si>
  <si>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</si>
  <si>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</si>
  <si>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</si>
  <si>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</si>
  <si>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</si>
  <si>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</si>
  <si>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</si>
  <si>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</si>
  <si>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</si>
  <si>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</si>
  <si>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</si>
  <si>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</si>
  <si>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</si>
  <si>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</si>
  <si>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</si>
  <si>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</si>
  <si>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</si>
  <si>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</si>
  <si>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</si>
  <si>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</si>
  <si>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</si>
  <si>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</si>
  <si>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</si>
  <si>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</si>
  <si>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</si>
  <si>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</si>
  <si>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</si>
  <si>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</si>
  <si>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</si>
  <si>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</si>
  <si>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</si>
  <si>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</si>
  <si>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</si>
  <si>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</si>
  <si>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</si>
  <si>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</si>
  <si>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</si>
  <si>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</si>
  <si>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</si>
  <si>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</si>
  <si>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</si>
  <si>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</si>
  <si>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</si>
  <si>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</si>
  <si>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</si>
  <si>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</si>
  <si>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</si>
  <si>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</si>
  <si>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</si>
  <si>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</si>
  <si>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</si>
  <si>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</si>
  <si>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</si>
  <si>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</si>
  <si>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</si>
  <si>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</si>
  <si>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</si>
  <si>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</si>
  <si>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</si>
  <si>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</si>
  <si>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</si>
  <si>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</si>
  <si>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</si>
  <si>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</si>
  <si>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</si>
  <si>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</si>
  <si>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</si>
  <si>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</si>
  <si>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</si>
  <si>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</si>
  <si>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</si>
  <si>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</si>
  <si>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</si>
  <si>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</si>
  <si>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</si>
  <si>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</si>
  <si>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</si>
  <si>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</si>
  <si>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</si>
  <si>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</si>
  <si>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</si>
  <si>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</si>
  <si>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</si>
  <si>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</si>
  <si>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</si>
  <si>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</si>
  <si>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</si>
  <si>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</si>
  <si>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</si>
  <si>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</si>
  <si>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</si>
  <si>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</si>
  <si>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</si>
  <si>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</si>
  <si>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</si>
  <si>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</si>
  <si>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</si>
  <si>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</si>
  <si>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</si>
  <si>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</si>
  <si>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</si>
  <si>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</si>
  <si>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</si>
  <si>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</si>
  <si>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</si>
  <si>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</si>
  <si>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</si>
  <si>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</si>
  <si>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</si>
  <si>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</si>
  <si>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</si>
  <si>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</si>
  <si>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</si>
  <si>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</si>
  <si>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</si>
  <si>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</si>
  <si>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</si>
  <si>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</si>
  <si>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</si>
  <si>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</si>
  <si>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</si>
  <si>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</si>
  <si>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</si>
  <si>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</si>
  <si>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</si>
  <si>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</si>
  <si>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</si>
  <si>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</si>
  <si>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</si>
  <si>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</si>
  <si>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</si>
  <si>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</si>
  <si>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</si>
  <si>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</si>
  <si>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</si>
  <si>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</si>
  <si>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</si>
  <si>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</si>
  <si>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</si>
  <si>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</si>
  <si>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</si>
  <si>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</si>
  <si>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</si>
  <si>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</si>
  <si>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</si>
  <si>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</si>
  <si>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</si>
  <si>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</si>
  <si>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</si>
  <si>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</si>
  <si>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</si>
  <si>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</si>
  <si>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</si>
  <si>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</si>
  <si>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</si>
  <si>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</si>
  <si>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</si>
  <si>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</si>
  <si>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</si>
  <si>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</si>
  <si>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</si>
  <si>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</si>
  <si>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</si>
  <si>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</si>
  <si>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</si>
  <si>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</si>
  <si>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</si>
  <si>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</si>
  <si>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</si>
  <si>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</si>
  <si>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</si>
  <si>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</si>
  <si>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</si>
  <si>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</si>
  <si>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</si>
  <si>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</si>
  <si>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</si>
  <si>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</si>
  <si>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</si>
  <si>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</si>
  <si>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</si>
  <si>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</si>
  <si>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</si>
  <si>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</si>
  <si>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</si>
  <si>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</si>
  <si>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</si>
  <si>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</si>
  <si>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</si>
  <si>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</si>
  <si>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</si>
  <si>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</si>
  <si>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</si>
  <si>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</si>
  <si>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</si>
  <si>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</si>
  <si>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</si>
  <si>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</si>
  <si>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</si>
  <si>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</si>
  <si>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</si>
  <si>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</si>
  <si>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</si>
  <si>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</si>
  <si>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</si>
  <si>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</si>
  <si>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</si>
  <si>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</si>
  <si>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</si>
  <si>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</si>
  <si>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</si>
  <si>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</si>
  <si>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</si>
  <si>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</si>
  <si>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</si>
  <si>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</si>
  <si>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</si>
  <si>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</si>
  <si>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</si>
  <si>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</si>
  <si>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</si>
  <si>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</si>
  <si>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</si>
  <si>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</si>
  <si>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</si>
  <si>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</si>
  <si>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</si>
  <si>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</si>
  <si>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</si>
  <si>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</si>
  <si>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</si>
  <si>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</si>
  <si>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</si>
  <si>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</si>
  <si>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</si>
  <si>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</si>
  <si>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</si>
  <si>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</si>
  <si>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</si>
  <si>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</si>
  <si>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</si>
  <si>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</si>
  <si>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</si>
  <si>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</si>
  <si>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</si>
  <si>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</si>
  <si>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</si>
  <si>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</si>
  <si>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</si>
  <si>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</si>
  <si>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</si>
  <si>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</si>
  <si>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</si>
  <si>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</si>
  <si>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</si>
  <si>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</si>
  <si>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</si>
  <si>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</si>
  <si>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</si>
  <si>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</si>
  <si>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</si>
  <si>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</si>
  <si>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</si>
  <si>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</si>
  <si>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</si>
  <si>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</si>
  <si>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</si>
  <si>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</si>
  <si>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</si>
  <si>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</si>
  <si>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</si>
  <si>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</si>
  <si>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</si>
  <si>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</si>
  <si>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</si>
  <si>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</si>
  <si>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</si>
  <si>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</si>
  <si>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</si>
  <si>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</si>
  <si>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</si>
  <si>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</si>
  <si>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</si>
  <si>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</si>
  <si>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</si>
  <si>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</si>
  <si>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</si>
  <si>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</si>
  <si>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</si>
  <si>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</si>
  <si>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</si>
  <si>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</si>
  <si>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</si>
  <si>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</si>
  <si>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</si>
  <si>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</si>
  <si>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</si>
  <si>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</si>
  <si>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</si>
  <si>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</si>
  <si>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</si>
  <si>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</si>
  <si>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</si>
  <si>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</si>
  <si>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</si>
  <si>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</si>
  <si>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</si>
  <si>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</si>
  <si>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</si>
  <si>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</si>
  <si>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</si>
  <si>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</si>
  <si>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</si>
  <si>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</si>
  <si>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</si>
  <si>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</si>
  <si>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</si>
  <si>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</si>
  <si>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</si>
  <si>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</si>
  <si>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</si>
  <si>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</si>
  <si>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</si>
  <si>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</si>
  <si>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</si>
  <si>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</si>
  <si>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</si>
  <si>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</si>
  <si>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</si>
  <si>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</si>
  <si>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</si>
  <si>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</si>
  <si>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</si>
  <si>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</si>
  <si>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</si>
  <si>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</si>
  <si>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</si>
  <si>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</si>
  <si>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</si>
  <si>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</si>
  <si>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</si>
  <si>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</si>
  <si>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</si>
  <si>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</si>
  <si>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</si>
  <si>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</si>
  <si>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</si>
  <si>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</si>
  <si>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</si>
  <si>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</si>
  <si>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</si>
  <si>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</si>
  <si>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</si>
  <si>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</si>
  <si>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</si>
  <si>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</si>
  <si>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</si>
  <si>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</si>
  <si>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</si>
  <si>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</si>
  <si>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</si>
  <si>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</si>
  <si>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</si>
  <si>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</si>
  <si>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</si>
  <si>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</si>
  <si>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</si>
  <si>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</si>
  <si>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</si>
  <si>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</si>
  <si>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</si>
  <si>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</si>
  <si>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</si>
  <si>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</si>
  <si>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</si>
  <si>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</si>
  <si>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</si>
  <si>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</si>
  <si>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</si>
  <si>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</si>
  <si>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</si>
  <si>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</si>
  <si>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</si>
  <si>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</si>
  <si>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</si>
  <si>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</si>
  <si>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</si>
  <si>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</si>
  <si>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</si>
  <si>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</si>
  <si>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</si>
  <si>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</si>
  <si>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</si>
  <si>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</si>
  <si>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</si>
  <si>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</si>
  <si>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</si>
  <si>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</si>
  <si>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</si>
  <si>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</si>
  <si>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</si>
  <si>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</si>
  <si>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</si>
  <si>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</si>
  <si>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</si>
  <si>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</si>
  <si>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</si>
  <si>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</si>
  <si>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</si>
  <si>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</si>
  <si>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</si>
  <si>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</si>
  <si>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</si>
  <si>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</si>
  <si>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</si>
  <si>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</si>
  <si>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</si>
  <si>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</si>
  <si>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</si>
  <si>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</si>
  <si>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</si>
  <si>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</si>
  <si>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</si>
  <si>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</si>
  <si>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</si>
  <si>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</si>
  <si>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</si>
  <si>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</si>
  <si>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</si>
  <si>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</si>
  <si>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</si>
  <si>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</si>
  <si>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</si>
  <si>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</si>
  <si>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</si>
  <si>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</si>
  <si>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</si>
  <si>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</si>
  <si>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</si>
  <si>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</si>
  <si>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</si>
  <si>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</si>
  <si>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</si>
  <si>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</si>
  <si>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</si>
  <si>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</si>
  <si>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</si>
  <si>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</si>
  <si>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</si>
  <si>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</si>
  <si>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</si>
  <si>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</si>
  <si>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</si>
  <si>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</si>
  <si>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</si>
  <si>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</si>
  <si>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</si>
  <si>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</si>
  <si>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</si>
  <si>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</si>
  <si>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</si>
  <si>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</si>
  <si>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</si>
  <si>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</si>
  <si>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</si>
  <si>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</si>
  <si>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</si>
  <si>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</si>
  <si>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</si>
  <si>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</si>
  <si>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</si>
  <si>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</si>
  <si>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</si>
  <si>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</si>
  <si>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</si>
  <si>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</si>
  <si>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</si>
  <si>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</si>
  <si>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</si>
  <si>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</si>
  <si>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</si>
  <si>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</si>
  <si>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</si>
  <si>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</si>
  <si>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</si>
  <si>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</si>
  <si>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</si>
  <si>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</si>
  <si>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</si>
  <si>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</si>
  <si>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</si>
  <si>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</si>
  <si>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</si>
  <si>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</si>
  <si>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</si>
  <si>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</si>
  <si>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</si>
  <si>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</si>
  <si>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</si>
  <si>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</si>
  <si>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</si>
  <si>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</si>
  <si>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</si>
  <si>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</si>
  <si>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</si>
  <si>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</si>
  <si>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</si>
  <si>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</si>
  <si>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</si>
  <si>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</si>
  <si>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</si>
  <si>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</si>
  <si>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</si>
  <si>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</si>
  <si>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</si>
  <si>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</si>
  <si>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</si>
  <si>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</si>
  <si>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</si>
  <si>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</si>
  <si>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</si>
  <si>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</si>
  <si>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</si>
  <si>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</si>
  <si>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</si>
  <si>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</si>
  <si>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</si>
  <si>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</si>
  <si>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</si>
  <si>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</si>
  <si>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</si>
  <si>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</si>
  <si>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</si>
  <si>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</si>
  <si>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</si>
  <si>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</si>
  <si>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</si>
  <si>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</si>
  <si>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</si>
  <si>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</si>
  <si>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</si>
  <si>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</si>
  <si>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</si>
  <si>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</si>
  <si>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</si>
  <si>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</si>
  <si>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</si>
  <si>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</si>
  <si>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</si>
  <si>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</si>
  <si>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</si>
  <si>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</si>
  <si>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</si>
  <si>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</si>
  <si>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</si>
  <si>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</si>
  <si>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</si>
  <si>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</si>
  <si>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</si>
  <si>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</si>
  <si>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</si>
  <si>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</si>
  <si>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</si>
  <si>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</si>
  <si>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</si>
  <si>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</si>
  <si>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</si>
  <si>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</si>
  <si>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</si>
  <si>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</si>
  <si>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</si>
  <si>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</si>
  <si>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</si>
  <si>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</si>
  <si>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</si>
  <si>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</si>
  <si>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</si>
  <si>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</si>
  <si>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</si>
  <si>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</si>
  <si>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</si>
  <si>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</si>
  <si>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</si>
  <si>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</si>
  <si>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</si>
  <si>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</si>
  <si>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</si>
  <si>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</si>
  <si>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</si>
  <si>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</si>
  <si>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</si>
  <si>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</si>
  <si>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</si>
  <si>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</si>
  <si>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</si>
  <si>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</si>
  <si>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</si>
  <si>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</si>
  <si>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</si>
  <si>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</si>
  <si>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</si>
  <si>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</si>
  <si>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</si>
  <si>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</si>
  <si>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</si>
  <si>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</si>
  <si>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</si>
  <si>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</si>
  <si>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</si>
  <si>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</si>
  <si>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</si>
  <si>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</si>
  <si>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</si>
  <si>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</si>
  <si>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</si>
  <si>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</si>
  <si>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</si>
  <si>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</si>
  <si>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</si>
  <si>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</si>
  <si>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</si>
  <si>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</si>
  <si>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</si>
  <si>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</si>
  <si>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</si>
  <si>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</si>
  <si>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</si>
  <si>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</si>
  <si>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</si>
  <si>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</si>
  <si>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</si>
  <si>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</si>
  <si>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</si>
  <si>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</si>
  <si>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</si>
  <si>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</si>
  <si>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</si>
  <si>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</si>
  <si>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</si>
  <si>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</si>
  <si>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</si>
  <si>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</si>
  <si>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</si>
  <si>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</si>
  <si>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</si>
  <si>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</si>
  <si>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</si>
  <si>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</si>
  <si>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</si>
  <si>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</si>
  <si>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</si>
  <si>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</si>
  <si>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</si>
  <si>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</si>
  <si>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</si>
  <si>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</si>
  <si>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</si>
  <si>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</si>
  <si>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</si>
  <si>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</si>
  <si>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</si>
  <si>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</si>
  <si>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</si>
  <si>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</si>
  <si>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</si>
  <si>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</si>
  <si>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</si>
  <si>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</si>
  <si>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</si>
  <si>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</si>
  <si>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</si>
  <si>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</si>
  <si>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</si>
  <si>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</si>
  <si>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</si>
  <si>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</si>
  <si>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</si>
  <si>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</si>
  <si>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</si>
  <si>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</si>
  <si>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</si>
  <si>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</si>
  <si>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</si>
  <si>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</si>
  <si>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</si>
  <si>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</si>
  <si>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</si>
  <si>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</si>
  <si>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</si>
  <si>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</si>
  <si>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</si>
  <si>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</si>
  <si>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</si>
  <si>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</si>
  <si>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</si>
  <si>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</si>
  <si>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</si>
  <si>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</si>
  <si>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</si>
  <si>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</si>
  <si>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</si>
  <si>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</si>
  <si>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</si>
  <si>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</si>
  <si>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</si>
  <si>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</si>
  <si>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</si>
  <si>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</si>
  <si>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</si>
  <si>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</si>
  <si>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</si>
  <si>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</si>
  <si>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</si>
  <si>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</si>
  <si>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</si>
  <si>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</si>
  <si>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</si>
  <si>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</si>
  <si>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</si>
  <si>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</si>
  <si>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</si>
  <si>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</si>
  <si>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</si>
  <si>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</si>
  <si>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</si>
  <si>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</si>
  <si>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</si>
  <si>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</si>
  <si>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</si>
  <si>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</si>
  <si>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</si>
  <si>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</si>
  <si>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</si>
  <si>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</si>
  <si>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</si>
  <si>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</si>
  <si>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</si>
  <si>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</si>
  <si>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</si>
  <si>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</si>
  <si>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</si>
  <si>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</si>
  <si>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</si>
  <si>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</si>
  <si>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</si>
  <si>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</si>
  <si>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</si>
  <si>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</si>
  <si>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</si>
  <si>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</si>
  <si>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</si>
  <si>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</si>
  <si>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</si>
  <si>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</si>
  <si>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</si>
  <si>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</si>
  <si>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</si>
  <si>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</si>
  <si>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</si>
  <si>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</si>
  <si>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</si>
  <si>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</si>
  <si>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</si>
  <si>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</si>
  <si>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</si>
  <si>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</si>
  <si>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</si>
  <si>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</si>
  <si>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</si>
  <si>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</si>
  <si>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</si>
  <si>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</si>
  <si>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</si>
  <si>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</si>
  <si>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</si>
  <si>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</si>
  <si>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</si>
  <si>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</si>
  <si>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</si>
  <si>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</si>
  <si>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</si>
  <si>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</si>
  <si>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</si>
  <si>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</si>
  <si>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</si>
  <si>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</si>
  <si>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</si>
  <si>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</si>
  <si>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</si>
  <si>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</si>
  <si>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</si>
  <si>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</si>
  <si>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</si>
  <si>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</si>
  <si>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</si>
  <si>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</si>
  <si>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</si>
  <si>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</si>
  <si>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</si>
  <si>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</si>
  <si>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</si>
  <si>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</si>
  <si>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</si>
  <si>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</si>
  <si>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</si>
  <si>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</si>
  <si>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</si>
  <si>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</si>
  <si>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</si>
  <si>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</si>
  <si>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</si>
  <si>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</si>
  <si>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</si>
  <si>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</si>
  <si>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</si>
  <si>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</si>
  <si>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</si>
  <si>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</si>
  <si>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</si>
  <si>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</si>
  <si>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</si>
  <si>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</si>
  <si>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</si>
  <si>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</si>
  <si>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</si>
  <si>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</si>
  <si>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</si>
  <si>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</si>
  <si>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</si>
  <si>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</si>
  <si>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</si>
  <si>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</si>
  <si>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</si>
  <si>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</si>
  <si>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</si>
  <si>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</si>
  <si>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</si>
  <si>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</si>
  <si>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</si>
  <si>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</si>
  <si>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</si>
  <si>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</si>
  <si>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</si>
  <si>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</si>
  <si>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</si>
  <si>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</si>
  <si>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</si>
  <si>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</si>
  <si>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</si>
  <si>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</si>
  <si>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</si>
  <si>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</si>
  <si>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</si>
  <si>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</si>
  <si>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</si>
  <si>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</si>
  <si>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</si>
  <si>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</si>
  <si>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</si>
  <si>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</si>
  <si>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</si>
  <si>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</si>
  <si>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</si>
  <si>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</si>
  <si>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</si>
  <si>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</si>
  <si>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</si>
  <si>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</si>
  <si>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</si>
  <si>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</si>
  <si>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</si>
  <si>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</si>
  <si>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</si>
  <si>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</si>
  <si>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</si>
  <si>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</si>
  <si>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</si>
  <si>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</si>
  <si>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</si>
  <si>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</si>
  <si>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</si>
  <si>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</si>
  <si>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</si>
  <si>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</si>
  <si>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</si>
  <si>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</si>
  <si>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</si>
  <si>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</si>
  <si>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</si>
  <si>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</si>
  <si>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</si>
  <si>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</si>
  <si>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</si>
  <si>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</si>
  <si>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</si>
  <si>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</si>
  <si>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</si>
  <si>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</si>
  <si>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</si>
  <si>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</si>
  <si>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</si>
  <si>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</si>
  <si>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</si>
  <si>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</si>
  <si>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</si>
  <si>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</si>
  <si>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</si>
  <si>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</si>
  <si>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</si>
  <si>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</si>
  <si>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</si>
  <si>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</si>
  <si>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</si>
  <si>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</si>
  <si>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</si>
  <si>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</si>
  <si>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</si>
  <si>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</si>
  <si>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</si>
  <si>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</si>
  <si>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</si>
  <si>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</si>
  <si>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</si>
  <si>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</si>
  <si>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</si>
  <si>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</si>
  <si>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</si>
  <si>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</si>
  <si>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</si>
  <si>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</si>
  <si>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</si>
  <si>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</si>
  <si>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</si>
  <si>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</si>
  <si>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</si>
  <si>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</si>
  <si>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</si>
  <si>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</si>
  <si>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</si>
  <si>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</si>
  <si>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</si>
  <si>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</si>
  <si>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</si>
  <si>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</si>
  <si>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</si>
  <si>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</si>
  <si>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</si>
  <si>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</si>
  <si>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</si>
  <si>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</si>
  <si>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</si>
  <si>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</si>
  <si>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</si>
  <si>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</si>
  <si>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</si>
  <si>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</si>
  <si>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</si>
  <si>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</si>
  <si>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</si>
  <si>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</si>
  <si>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</si>
  <si>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</si>
  <si>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</si>
  <si>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</si>
  <si>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</si>
  <si>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</si>
  <si>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</si>
  <si>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</si>
  <si>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</si>
  <si>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</si>
  <si>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</si>
  <si>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</si>
  <si>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</si>
  <si>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</si>
  <si>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</si>
  <si>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</si>
  <si>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</si>
  <si>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</si>
  <si>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</si>
  <si>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</si>
  <si>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</si>
  <si>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</si>
  <si>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</si>
  <si>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</si>
  <si>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</si>
  <si>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</si>
  <si>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</si>
  <si>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</si>
  <si>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</si>
  <si>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</si>
  <si>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</si>
  <si>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</si>
  <si>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</si>
  <si>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</si>
  <si>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</si>
  <si>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</si>
  <si>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</si>
  <si>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</si>
  <si>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</si>
  <si>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</si>
  <si>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</si>
  <si>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</si>
  <si>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</si>
  <si>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</si>
  <si>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</si>
  <si>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</si>
  <si>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</si>
  <si>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</si>
  <si>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</si>
  <si>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</si>
  <si>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</si>
  <si>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</si>
  <si>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</si>
  <si>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</si>
  <si>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</si>
  <si>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</si>
  <si>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</si>
  <si>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</si>
  <si>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</si>
  <si>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</si>
  <si>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</si>
  <si>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</si>
  <si>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</si>
  <si>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</si>
  <si>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</si>
  <si>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</si>
  <si>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</si>
  <si>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</si>
  <si>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</si>
  <si>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</si>
  <si>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</si>
  <si>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</si>
  <si>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</si>
  <si>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</si>
  <si>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</si>
  <si>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</si>
  <si>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</si>
  <si>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</si>
  <si>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</si>
  <si>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</si>
  <si>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</si>
  <si>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</si>
  <si>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</si>
  <si>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</si>
  <si>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</si>
  <si>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</si>
  <si>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</si>
  <si>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</si>
  <si>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</si>
  <si>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</si>
  <si>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</si>
  <si>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</si>
  <si>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</si>
  <si>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</si>
  <si>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</si>
  <si>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</si>
  <si>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</si>
  <si>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</si>
  <si>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</si>
  <si>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</si>
  <si>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</si>
  <si>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</si>
  <si>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</si>
  <si>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</si>
  <si>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</si>
  <si>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</si>
  <si>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</si>
  <si>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</si>
  <si>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</si>
  <si>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</si>
  <si>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</si>
  <si>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</si>
  <si>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</si>
  <si>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</si>
  <si>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</si>
  <si>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</si>
  <si>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</si>
  <si>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</si>
  <si>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</si>
  <si>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</si>
  <si>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</si>
  <si>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</si>
  <si>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</si>
  <si>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</si>
  <si>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</si>
  <si>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</si>
  <si>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</si>
  <si>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</si>
  <si>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</si>
  <si>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</si>
  <si>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</si>
  <si>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</si>
  <si>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</si>
  <si>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</si>
  <si>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</si>
  <si>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</si>
  <si>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</si>
  <si>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</si>
  <si>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</si>
  <si>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</si>
  <si>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</si>
  <si>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</si>
  <si>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</si>
  <si>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</si>
  <si>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</si>
  <si>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</si>
  <si>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</si>
  <si>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</si>
  <si>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</si>
  <si>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</si>
  <si>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</si>
  <si>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</si>
  <si>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</si>
  <si>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</si>
  <si>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</si>
  <si>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</si>
  <si>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</si>
  <si>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</si>
  <si>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</si>
  <si>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</si>
  <si>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</si>
  <si>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</si>
  <si>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</si>
  <si>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</si>
  <si>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</si>
  <si>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</si>
  <si>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</si>
  <si>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</si>
  <si>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</si>
  <si>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</si>
  <si>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</si>
  <si>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</si>
  <si>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</si>
  <si>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</si>
  <si>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</si>
  <si>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</si>
  <si>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</si>
  <si>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</si>
  <si>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</si>
  <si>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</si>
  <si>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</si>
  <si>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</si>
  <si>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</si>
  <si>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</si>
  <si>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</si>
  <si>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</si>
  <si>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</si>
  <si>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</si>
  <si>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</si>
  <si>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</si>
  <si>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</si>
  <si>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</si>
  <si>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</si>
  <si>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</si>
  <si>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</si>
  <si>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</si>
  <si>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</si>
  <si>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</si>
  <si>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</si>
  <si>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</si>
  <si>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</si>
  <si>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</si>
  <si>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</si>
  <si>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</si>
  <si>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</si>
  <si>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</si>
  <si>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</si>
  <si>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</si>
  <si>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</si>
  <si>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</si>
  <si>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</si>
  <si>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</si>
  <si>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</si>
  <si>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</si>
  <si>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</si>
  <si>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</si>
  <si>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</si>
  <si>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</si>
  <si>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</si>
  <si>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</si>
  <si>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</si>
  <si>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</si>
  <si>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</si>
  <si>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</si>
  <si>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</si>
  <si>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</si>
  <si>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</si>
  <si>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</si>
  <si>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</si>
  <si>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</si>
  <si>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</si>
  <si>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</si>
  <si>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</si>
  <si>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</si>
  <si>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</si>
  <si>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</si>
  <si>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</si>
  <si>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</si>
  <si>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</si>
  <si>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</si>
  <si>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</si>
  <si>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</si>
  <si>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</si>
  <si>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</si>
  <si>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</si>
  <si>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</si>
  <si>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</si>
  <si>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</si>
  <si>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</si>
  <si>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</si>
  <si>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</si>
  <si>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</si>
  <si>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</si>
  <si>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</si>
  <si>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</si>
  <si>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</si>
  <si>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</si>
  <si>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</si>
  <si>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</si>
  <si>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</si>
  <si>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</si>
  <si>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</si>
  <si>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</si>
  <si>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</si>
  <si>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</si>
  <si>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</si>
  <si>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</si>
  <si>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</si>
  <si>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</si>
  <si>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</si>
  <si>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</si>
  <si>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</si>
  <si>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</si>
  <si>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</si>
  <si>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</si>
  <si>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</si>
  <si>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</si>
  <si>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</si>
  <si>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</si>
  <si>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</si>
  <si>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</si>
  <si>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</si>
  <si>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</si>
  <si>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</si>
  <si>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</si>
  <si>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</si>
  <si>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</si>
  <si>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</si>
  <si>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</si>
  <si>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</si>
  <si>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</si>
  <si>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</si>
  <si>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</si>
  <si>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</si>
  <si>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</si>
  <si>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</si>
  <si>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</si>
  <si>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</si>
  <si>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</si>
  <si>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</si>
  <si>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</si>
  <si>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</si>
  <si>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</si>
  <si>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</si>
  <si>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</si>
  <si>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</si>
  <si>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</si>
  <si>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</si>
  <si>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</si>
  <si>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</si>
  <si>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</si>
  <si>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</si>
  <si>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</si>
  <si>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</si>
  <si>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</si>
  <si>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</si>
  <si>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</si>
  <si>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</si>
  <si>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</si>
  <si>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</si>
  <si>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</si>
  <si>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</si>
  <si>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</si>
  <si>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</si>
  <si>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</si>
  <si>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</si>
  <si>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</si>
  <si>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</si>
  <si>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</si>
  <si>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</si>
  <si>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</si>
  <si>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</si>
  <si>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</si>
  <si>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</si>
  <si>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</si>
  <si>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</si>
  <si>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</si>
  <si>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</si>
  <si>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</si>
  <si>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</si>
  <si>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</si>
  <si>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</si>
  <si>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</si>
  <si>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</si>
  <si>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</si>
  <si>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</si>
  <si>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</si>
  <si>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</si>
  <si>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</si>
  <si>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</si>
  <si>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</si>
  <si>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</si>
  <si>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</si>
  <si>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</si>
  <si>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</si>
  <si>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</si>
  <si>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</si>
  <si>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</si>
  <si>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</si>
  <si>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</si>
  <si>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</si>
  <si>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</si>
  <si>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</si>
  <si>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</si>
  <si>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</si>
  <si>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</si>
  <si>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</si>
  <si>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</si>
  <si>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</si>
  <si>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</si>
  <si>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</si>
  <si>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</si>
  <si>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</si>
  <si>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</si>
  <si>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</si>
  <si>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</si>
  <si>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</si>
  <si>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</si>
  <si>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</si>
  <si>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</si>
  <si>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</si>
  <si>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</si>
  <si>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</si>
  <si>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</si>
  <si>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</si>
  <si>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</si>
  <si>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</si>
  <si>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</si>
  <si>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</si>
  <si>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</si>
  <si>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</si>
  <si>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</si>
  <si>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</si>
  <si>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</si>
  <si>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</si>
  <si>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</si>
  <si>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</si>
  <si>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</si>
  <si>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</si>
  <si>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</si>
  <si>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</si>
  <si>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</si>
  <si>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</si>
  <si>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</si>
  <si>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</si>
  <si>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</si>
  <si>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</si>
  <si>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</si>
  <si>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</si>
  <si>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</si>
  <si>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</si>
  <si>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</si>
  <si>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</si>
  <si>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</si>
  <si>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</si>
  <si>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</si>
  <si>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</si>
  <si>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</si>
  <si>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</si>
  <si>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</si>
  <si>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</si>
  <si>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</si>
  <si>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</si>
  <si>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</si>
  <si>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</si>
  <si>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</si>
  <si>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</si>
  <si>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</si>
  <si>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</si>
  <si>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</si>
  <si>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</si>
  <si>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</si>
  <si>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</si>
  <si>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</si>
  <si>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</si>
  <si>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</si>
  <si>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</si>
  <si>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</si>
  <si>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</si>
  <si>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</si>
  <si>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</si>
  <si>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</si>
  <si>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</si>
  <si>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</si>
  <si>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</si>
  <si>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</si>
  <si>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</si>
  <si>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</si>
  <si>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</si>
  <si>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</si>
  <si>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</si>
  <si>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</si>
  <si>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</si>
  <si>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</si>
  <si>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</si>
  <si>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</si>
  <si>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</si>
  <si>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</si>
  <si>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</si>
  <si>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</si>
  <si>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</si>
  <si>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</si>
  <si>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</si>
  <si>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</si>
  <si>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</si>
  <si>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</si>
  <si>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</si>
  <si>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</si>
  <si>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</si>
  <si>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</si>
  <si>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</si>
  <si>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</si>
  <si>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</si>
  <si>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</si>
  <si>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</si>
  <si>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</si>
  <si>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</si>
  <si>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</si>
  <si>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</si>
  <si>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</si>
  <si>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</si>
  <si>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</si>
  <si>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</si>
  <si>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</si>
  <si>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</si>
  <si>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</si>
  <si>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</si>
  <si>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</si>
  <si>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</si>
  <si>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</si>
  <si>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</si>
  <si>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</si>
  <si>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</si>
  <si>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</si>
  <si>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</si>
  <si>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</si>
  <si>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</si>
  <si>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</si>
  <si>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</si>
  <si>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</si>
  <si>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</si>
  <si>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</si>
  <si>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</si>
  <si>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</si>
  <si>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</si>
  <si>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</si>
  <si>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</si>
  <si>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</si>
  <si>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</si>
  <si>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</si>
  <si>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</si>
  <si>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</si>
  <si>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</si>
  <si>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</si>
  <si>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</si>
  <si>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</si>
  <si>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</si>
  <si>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</si>
  <si>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</si>
  <si>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</si>
  <si>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</si>
  <si>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</si>
  <si>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</si>
  <si>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</si>
  <si>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</si>
  <si>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</si>
  <si>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</si>
  <si>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</si>
  <si>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</si>
  <si>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</si>
  <si>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</si>
  <si>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</si>
  <si>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</si>
  <si>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</si>
  <si>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</si>
  <si>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</si>
  <si>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</si>
  <si>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</si>
  <si>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</si>
  <si>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</si>
  <si>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</si>
  <si>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</si>
  <si>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</si>
  <si>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</si>
  <si>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</si>
  <si>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</si>
  <si>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</si>
  <si>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</si>
  <si>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</si>
  <si>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</si>
  <si>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</si>
  <si>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</si>
  <si>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</si>
  <si>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</si>
  <si>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</si>
  <si>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</si>
  <si>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</si>
  <si>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</si>
  <si>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</si>
  <si>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</si>
  <si>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</si>
  <si>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</si>
  <si>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</si>
  <si>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</si>
  <si>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</si>
  <si>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</si>
  <si>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</si>
  <si>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</si>
  <si>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</si>
  <si>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</si>
  <si>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</si>
  <si>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</si>
  <si>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</si>
  <si>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</si>
  <si>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</si>
  <si>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</si>
  <si>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</si>
  <si>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</si>
  <si>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</si>
  <si>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</si>
  <si>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</si>
  <si>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</si>
  <si>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</si>
  <si>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</si>
  <si>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</si>
  <si>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</si>
  <si>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</si>
  <si>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</si>
  <si>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</si>
  <si>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</si>
  <si>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</si>
  <si>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</si>
  <si>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</si>
  <si>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</si>
  <si>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</si>
  <si>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</si>
  <si>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</si>
  <si>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</si>
  <si>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</si>
  <si>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</si>
  <si>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</si>
  <si>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</si>
  <si>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</si>
  <si>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</si>
  <si>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</si>
  <si>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</si>
  <si>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</si>
  <si>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</si>
  <si>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</si>
  <si>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</si>
  <si>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</si>
  <si>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</si>
  <si>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</si>
  <si>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</si>
  <si>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</si>
  <si>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</si>
  <si>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</si>
  <si>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</si>
  <si>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</si>
  <si>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</si>
  <si>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</si>
  <si>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</si>
  <si>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</si>
  <si>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</si>
  <si>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</si>
  <si>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</si>
  <si>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</si>
  <si>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</si>
  <si>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</si>
  <si>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</si>
  <si>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</si>
  <si>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</si>
  <si>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</si>
  <si>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</si>
  <si>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</si>
  <si>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</si>
  <si>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</si>
  <si>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</si>
  <si>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</si>
  <si>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</si>
  <si>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</si>
  <si>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</si>
  <si>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</si>
  <si>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</si>
  <si>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</si>
  <si>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</si>
  <si>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</si>
  <si>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</si>
  <si>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</si>
  <si>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</si>
  <si>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</si>
  <si>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</si>
  <si>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</si>
  <si>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</si>
  <si>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</si>
  <si>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</si>
  <si>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</si>
  <si>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</si>
  <si>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</si>
  <si>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</si>
  <si>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</si>
  <si>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</si>
  <si>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</si>
  <si>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</si>
  <si>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</si>
  <si>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</si>
  <si>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</si>
  <si>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</si>
  <si>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</si>
  <si>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</si>
  <si>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</si>
  <si>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</si>
  <si>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</si>
  <si>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</si>
  <si>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</si>
  <si>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</si>
  <si>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</si>
  <si>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</si>
  <si>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</si>
  <si>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</si>
  <si>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</si>
  <si>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</si>
  <si>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</si>
  <si>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</si>
  <si>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</si>
  <si>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</si>
  <si>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</si>
  <si>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</si>
  <si>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</si>
  <si>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</si>
  <si>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</si>
  <si>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</si>
  <si>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</si>
  <si>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</si>
  <si>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</si>
  <si>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</si>
  <si>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</si>
  <si>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</si>
  <si>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</si>
  <si>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</si>
  <si>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</si>
  <si>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</si>
  <si>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</si>
  <si>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</si>
  <si>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</si>
  <si>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</si>
  <si>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</si>
  <si>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</si>
  <si>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</si>
  <si>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</si>
  <si>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</si>
  <si>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</si>
  <si>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</si>
  <si>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</si>
  <si>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</si>
  <si>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</si>
  <si>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</si>
  <si>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</si>
  <si>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</si>
  <si>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</si>
  <si>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</si>
  <si>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</si>
  <si>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</si>
  <si>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</si>
  <si>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</si>
  <si>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</si>
  <si>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</si>
  <si>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</si>
  <si>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</si>
  <si>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</si>
  <si>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</si>
  <si>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</si>
  <si>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</si>
  <si>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</si>
  <si>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</si>
  <si>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</si>
  <si>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</si>
  <si>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</si>
  <si>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</si>
  <si>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</si>
  <si>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</si>
  <si>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</si>
  <si>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</si>
  <si>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</si>
  <si>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</si>
  <si>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</si>
  <si>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</si>
  <si>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</si>
  <si>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</si>
  <si>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</si>
  <si>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</si>
  <si>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</si>
  <si>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</si>
  <si>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</si>
  <si>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</si>
  <si>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</si>
  <si>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</si>
  <si>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</si>
  <si>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</si>
  <si>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</si>
  <si>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</si>
  <si>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</si>
  <si>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</si>
  <si>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</si>
  <si>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</si>
  <si>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</si>
  <si>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</si>
  <si>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</si>
  <si>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</si>
  <si>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</si>
  <si>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</si>
  <si>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</si>
  <si>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</si>
  <si>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</si>
  <si>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</si>
  <si>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</si>
  <si>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</si>
  <si>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</si>
  <si>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</si>
  <si>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</si>
  <si>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</si>
  <si>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</si>
  <si>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</si>
  <si>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</si>
  <si>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</si>
  <si>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</si>
  <si>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</si>
  <si>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</si>
  <si>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</si>
  <si>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</si>
  <si>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</si>
  <si>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</si>
  <si>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</si>
  <si>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</si>
  <si>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</si>
  <si>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</si>
  <si>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</si>
  <si>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</si>
  <si>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</si>
  <si>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</si>
  <si>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</si>
  <si>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</si>
  <si>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</si>
  <si>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</si>
  <si>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</si>
  <si>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</si>
  <si>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</si>
  <si>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</si>
  <si>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</si>
  <si>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</si>
  <si>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</si>
  <si>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</si>
  <si>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</si>
  <si>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</si>
  <si>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</si>
  <si>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</si>
  <si>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</si>
  <si>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</si>
  <si>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</si>
  <si>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</si>
  <si>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</si>
  <si>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</si>
  <si>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</si>
  <si>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</si>
  <si>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</si>
  <si>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</si>
  <si>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</si>
  <si>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</si>
  <si>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</si>
  <si>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</si>
  <si>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</si>
  <si>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</si>
  <si>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</si>
  <si>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</si>
  <si>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</si>
  <si>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</si>
  <si>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</si>
  <si>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</si>
  <si>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</si>
  <si>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</si>
  <si>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</si>
  <si>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</si>
  <si>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</si>
  <si>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</si>
  <si>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</si>
  <si>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</si>
  <si>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</si>
  <si>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</si>
  <si>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</si>
  <si>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</si>
  <si>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</si>
  <si>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</si>
  <si>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</si>
  <si>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</si>
  <si>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</si>
  <si>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</si>
  <si>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</si>
  <si>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</si>
  <si>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</si>
  <si>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</si>
  <si>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</si>
  <si>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</si>
  <si>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</si>
  <si>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</si>
  <si>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</si>
  <si>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</si>
  <si>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</si>
  <si>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</si>
  <si>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</si>
  <si>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</si>
  <si>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</si>
  <si>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</si>
  <si>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</si>
  <si>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</si>
  <si>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</si>
  <si>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</si>
  <si>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</si>
  <si>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</si>
  <si>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</si>
  <si>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</si>
  <si>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</si>
  <si>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</si>
  <si>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</si>
  <si>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</si>
  <si>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</si>
  <si>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</si>
  <si>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</si>
  <si>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</si>
  <si>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</si>
  <si>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</si>
  <si>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</si>
  <si>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</si>
  <si>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</si>
  <si>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</si>
  <si>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</si>
  <si>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</si>
  <si>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</si>
  <si>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</si>
  <si>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</si>
  <si>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</si>
  <si>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</si>
  <si>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</si>
  <si>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</si>
  <si>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</si>
  <si>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</si>
  <si>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</si>
  <si>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</si>
  <si>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</si>
  <si>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</si>
  <si>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</si>
  <si>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</si>
  <si>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</si>
  <si>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</si>
  <si>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</si>
  <si>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</si>
  <si>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</si>
  <si>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</si>
  <si>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</si>
  <si>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</si>
  <si>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</si>
  <si>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</si>
  <si>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</si>
  <si>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</si>
  <si>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</si>
  <si>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</si>
  <si>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</si>
  <si>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</si>
  <si>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</si>
  <si>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</si>
  <si>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</si>
  <si>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</si>
  <si>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</si>
  <si>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</si>
  <si>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</si>
  <si>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</si>
  <si>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</si>
  <si>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</si>
  <si>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</si>
  <si>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</si>
  <si>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</si>
  <si>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</si>
  <si>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</si>
  <si>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</si>
  <si>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</si>
  <si>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</si>
  <si>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</si>
  <si>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</si>
  <si>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</si>
  <si>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</si>
  <si>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</si>
  <si>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</si>
  <si>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</si>
  <si>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</si>
  <si>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</si>
  <si>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</si>
  <si>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</si>
  <si>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</si>
  <si>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</si>
  <si>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</si>
  <si>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</si>
  <si>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</si>
  <si>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</si>
  <si>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</si>
  <si>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</si>
  <si>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</si>
  <si>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</si>
  <si>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</si>
  <si>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</si>
  <si>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</si>
  <si>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</si>
  <si>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</si>
  <si>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</si>
  <si>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</si>
  <si>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</si>
  <si>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</si>
  <si>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</si>
  <si>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</si>
  <si>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</si>
  <si>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</si>
  <si>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</si>
  <si>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</si>
  <si>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</si>
  <si>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</si>
  <si>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</si>
  <si>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</si>
  <si>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</si>
  <si>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</si>
  <si>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</si>
  <si>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</si>
  <si>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</si>
  <si>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</si>
  <si>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</si>
  <si>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</si>
  <si>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</si>
  <si>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</si>
  <si>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</si>
  <si>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</si>
  <si>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</si>
  <si>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</si>
  <si>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</si>
  <si>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</si>
  <si>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</si>
  <si>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</si>
  <si>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</si>
  <si>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</si>
  <si>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</si>
  <si>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</si>
  <si>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</si>
  <si>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</si>
  <si>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</si>
  <si>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</si>
  <si>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</si>
  <si>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</si>
  <si>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</si>
  <si>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</si>
  <si>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</si>
  <si>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</si>
  <si>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</si>
  <si>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</si>
  <si>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</si>
  <si>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</si>
  <si>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</si>
  <si>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</si>
  <si>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</si>
  <si>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</si>
  <si>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</si>
  <si>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</si>
  <si>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</si>
  <si>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</si>
  <si>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</si>
  <si>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</si>
  <si>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</si>
  <si>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</si>
  <si>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</si>
  <si>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</si>
  <si>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</si>
  <si>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</si>
  <si>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</si>
  <si>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</si>
  <si>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</si>
  <si>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</si>
  <si>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</si>
  <si>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</si>
  <si>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</si>
  <si>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</si>
  <si>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</si>
  <si>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</si>
  <si>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</si>
  <si>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</si>
  <si>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</si>
  <si>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</si>
  <si>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</si>
  <si>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</si>
  <si>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</si>
  <si>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</si>
  <si>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</si>
  <si>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</si>
  <si>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</si>
  <si>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</si>
  <si>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</si>
  <si>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</si>
  <si>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</si>
  <si>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</si>
  <si>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</si>
  <si>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</si>
  <si>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</si>
  <si>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</si>
  <si>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</si>
  <si>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</si>
  <si>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</si>
  <si>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</si>
  <si>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</si>
  <si>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</si>
  <si>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</si>
  <si>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</si>
  <si>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</si>
  <si>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</si>
  <si>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</si>
  <si>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</si>
  <si>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</si>
  <si>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</si>
  <si>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</si>
  <si>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</si>
  <si>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</si>
  <si>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</si>
  <si>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</si>
  <si>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</si>
  <si>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</si>
  <si>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</si>
  <si>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</si>
  <si>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</si>
  <si>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</si>
  <si>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</si>
  <si>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</si>
  <si>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</si>
  <si>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</si>
  <si>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</si>
  <si>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</si>
  <si>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</si>
  <si>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</si>
  <si>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</si>
  <si>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</si>
  <si>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</si>
  <si>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</si>
  <si>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</si>
  <si>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</si>
  <si>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</si>
  <si>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</si>
  <si>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</si>
  <si>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</si>
  <si>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</si>
  <si>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</si>
  <si>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</si>
  <si>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</si>
  <si>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</si>
  <si>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</si>
  <si>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</si>
  <si>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</si>
  <si>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</si>
  <si>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</si>
  <si>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</si>
  <si>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</si>
  <si>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</si>
  <si>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</si>
  <si>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</si>
  <si>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</si>
  <si>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</si>
  <si>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</si>
  <si>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</si>
  <si>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</si>
  <si>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</si>
  <si>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</si>
  <si>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</si>
  <si>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</si>
  <si>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</si>
  <si>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</si>
  <si>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</si>
  <si>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</si>
  <si>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</si>
  <si>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</si>
  <si>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</si>
  <si>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</si>
  <si>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</si>
  <si>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</si>
  <si>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</si>
  <si>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</si>
  <si>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</si>
  <si>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</si>
  <si>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</si>
  <si>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</si>
  <si>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</si>
  <si>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</si>
  <si>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</si>
  <si>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</si>
  <si>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</si>
  <si>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</si>
  <si>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</si>
  <si>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</si>
  <si>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</si>
  <si>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</si>
  <si>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</si>
  <si>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</si>
  <si>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</si>
  <si>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</si>
  <si>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</si>
  <si>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</si>
  <si>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</si>
  <si>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</si>
  <si>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</si>
  <si>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</si>
  <si>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</si>
  <si>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</si>
  <si>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</si>
  <si>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</si>
  <si>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</si>
  <si>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</si>
  <si>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</si>
  <si>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</si>
  <si>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</si>
  <si>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</si>
  <si>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</si>
  <si>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</si>
  <si>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</si>
  <si>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</si>
  <si>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</si>
  <si>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</si>
  <si>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</si>
  <si>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</si>
  <si>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</si>
  <si>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</si>
  <si>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</si>
  <si>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</si>
  <si>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</si>
  <si>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</si>
  <si>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</si>
  <si>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</si>
  <si>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</si>
  <si>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</si>
  <si>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</si>
  <si>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</si>
  <si>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</si>
  <si>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</si>
  <si>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</si>
  <si>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</si>
  <si>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</si>
  <si>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</si>
  <si>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</si>
  <si>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</si>
  <si>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</si>
  <si>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</si>
  <si>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</si>
  <si>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</si>
  <si>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</si>
  <si>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</si>
  <si>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</si>
  <si>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</si>
  <si>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</si>
  <si>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</si>
  <si>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</si>
  <si>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</si>
  <si>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</si>
  <si>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</si>
  <si>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</si>
  <si>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</si>
  <si>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</si>
  <si>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</si>
  <si>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</si>
  <si>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</si>
  <si>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</si>
  <si>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</si>
  <si>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</si>
  <si>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</si>
  <si>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</si>
  <si>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</si>
  <si>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</si>
  <si>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</si>
  <si>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</si>
  <si>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</si>
  <si>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</si>
  <si>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</si>
  <si>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</si>
  <si>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</si>
  <si>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</si>
  <si>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</si>
  <si>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</si>
  <si>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</si>
  <si>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</si>
  <si>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</si>
  <si>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</si>
  <si>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</si>
  <si>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</si>
  <si>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</si>
  <si>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</si>
  <si>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</si>
  <si>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</si>
  <si>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</si>
  <si>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</si>
  <si>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</si>
  <si>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</si>
  <si>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</si>
  <si>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</si>
  <si>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</si>
  <si>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</si>
  <si>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</si>
  <si>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</si>
  <si>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</si>
  <si>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</si>
  <si>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</si>
  <si>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</si>
  <si>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</si>
  <si>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</si>
  <si>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</si>
  <si>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</si>
  <si>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</si>
  <si>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</si>
  <si>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</si>
  <si>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</si>
  <si>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</si>
  <si>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</si>
  <si>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</si>
  <si>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</si>
  <si>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</si>
  <si>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</si>
  <si>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</si>
  <si>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</si>
  <si>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</si>
  <si>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</si>
  <si>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</si>
  <si>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</si>
  <si>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</si>
  <si>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</si>
  <si>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</si>
  <si>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</si>
  <si>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</si>
  <si>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</si>
  <si>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</si>
  <si>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</si>
  <si>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</si>
  <si>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</si>
  <si>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</si>
  <si>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</si>
  <si>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</si>
  <si>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</si>
  <si>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</si>
  <si>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</si>
  <si>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</si>
  <si>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</si>
  <si>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</si>
  <si>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</si>
  <si>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</si>
  <si>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</si>
  <si>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</si>
  <si>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</si>
  <si>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</si>
  <si>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</si>
  <si>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</si>
  <si>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</si>
  <si>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</si>
  <si>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</si>
  <si>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</si>
  <si>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</si>
  <si>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</si>
  <si>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</si>
  <si>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</si>
  <si>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</si>
  <si>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</si>
  <si>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</si>
  <si>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</si>
  <si>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</si>
  <si>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</si>
  <si>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</si>
  <si>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</si>
  <si>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</si>
  <si>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</si>
  <si>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</si>
  <si>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</si>
  <si>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</si>
  <si>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</si>
  <si>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</si>
  <si>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</si>
  <si>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</si>
  <si>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</si>
  <si>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</si>
  <si>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</si>
  <si>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</si>
  <si>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</si>
  <si>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</si>
  <si>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</si>
  <si>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</si>
  <si>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</si>
  <si>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</si>
  <si>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</si>
  <si>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</si>
  <si>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</si>
  <si>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</si>
  <si>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</si>
  <si>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</si>
  <si>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</si>
  <si>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</si>
  <si>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</si>
  <si>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</si>
  <si>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</si>
  <si>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</si>
  <si>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</si>
  <si>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</si>
  <si>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</si>
  <si>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</si>
  <si>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</si>
  <si>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</si>
  <si>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</si>
  <si>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</si>
  <si>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</si>
  <si>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</si>
  <si>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</si>
  <si>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</si>
  <si>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</si>
  <si>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</si>
  <si>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</si>
  <si>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</si>
  <si>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</si>
  <si>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</si>
  <si>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</si>
  <si>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</si>
  <si>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</si>
  <si>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</si>
  <si>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</si>
  <si>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</si>
  <si>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</si>
  <si>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</si>
  <si>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</si>
  <si>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</si>
  <si>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</si>
  <si>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</si>
  <si>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</si>
  <si>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</si>
  <si>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</si>
  <si>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</si>
  <si>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</si>
  <si>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</si>
  <si>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</si>
  <si>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</si>
  <si>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</si>
  <si>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</si>
  <si>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</si>
  <si>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</si>
  <si>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</si>
  <si>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</si>
  <si>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</si>
  <si>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</si>
  <si>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</si>
  <si>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</si>
  <si>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</si>
  <si>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</si>
  <si>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</si>
  <si>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</si>
  <si>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</si>
  <si>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</si>
  <si>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</si>
  <si>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</si>
  <si>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</si>
  <si>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</si>
  <si>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</si>
  <si>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</si>
  <si>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</si>
  <si>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</si>
  <si>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</si>
  <si>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</si>
  <si>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</si>
  <si>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</si>
  <si>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</si>
  <si>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</si>
  <si>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</si>
  <si>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</si>
  <si>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</si>
  <si>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</si>
  <si>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</si>
  <si>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</si>
  <si>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</si>
  <si>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</si>
  <si>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</si>
  <si>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</si>
  <si>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</si>
  <si>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</si>
  <si>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</si>
  <si>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</si>
  <si>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</si>
  <si>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</si>
  <si>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</si>
  <si>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</si>
  <si>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</si>
  <si>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</si>
  <si>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</si>
  <si>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</si>
  <si>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</si>
  <si>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</si>
  <si>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</si>
  <si>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</si>
  <si>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</si>
  <si>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</si>
  <si>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</si>
  <si>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</si>
  <si>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</si>
  <si>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</si>
  <si>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</si>
  <si>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</si>
  <si>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</si>
  <si>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</si>
  <si>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</si>
  <si>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</si>
  <si>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</si>
  <si>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</si>
  <si>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</si>
  <si>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</si>
  <si>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</si>
  <si>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</si>
  <si>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</si>
  <si>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</si>
  <si>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</si>
  <si>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</si>
  <si>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</si>
  <si>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</si>
  <si>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</si>
  <si>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</si>
  <si>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</si>
  <si>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</si>
  <si>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</si>
  <si>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</si>
  <si>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</si>
  <si>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</si>
  <si>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</si>
  <si>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</si>
  <si>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</si>
  <si>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</si>
  <si>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</si>
  <si>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</si>
  <si>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</si>
  <si>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</si>
  <si>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</si>
  <si>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</si>
  <si>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</si>
  <si>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</si>
  <si>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</si>
  <si>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</si>
  <si>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</si>
  <si>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</si>
  <si>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</si>
  <si>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</si>
  <si>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</si>
  <si>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</si>
  <si>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</si>
  <si>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</si>
  <si>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</si>
  <si>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</si>
  <si>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</si>
  <si>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</si>
  <si>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</si>
  <si>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</si>
  <si>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</si>
  <si>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</si>
  <si>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</si>
  <si>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</si>
  <si>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</si>
  <si>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</si>
  <si>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</si>
  <si>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</si>
  <si>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</si>
  <si>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</si>
  <si>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</si>
  <si>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</si>
  <si>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</si>
  <si>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</si>
  <si>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</si>
  <si>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</si>
  <si>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</si>
  <si>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</si>
  <si>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</si>
  <si>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</si>
  <si>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</si>
  <si>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</si>
  <si>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</si>
  <si>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</si>
  <si>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</si>
  <si>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</si>
  <si>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</si>
  <si>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</si>
  <si>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</si>
  <si>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</si>
  <si>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</si>
  <si>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</si>
  <si>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</si>
  <si>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</si>
  <si>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</si>
  <si>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</si>
  <si>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</si>
  <si>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</si>
  <si>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</si>
  <si>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</si>
  <si>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</si>
  <si>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</si>
  <si>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</si>
  <si>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</si>
  <si>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</si>
  <si>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</si>
  <si>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</si>
  <si>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</si>
  <si>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</si>
  <si>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</si>
  <si>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</si>
  <si>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</si>
  <si>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</si>
  <si>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</si>
  <si>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</si>
  <si>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</si>
  <si>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</si>
  <si>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</si>
  <si>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</si>
  <si>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</si>
  <si>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</si>
  <si>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</si>
  <si>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</si>
  <si>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</si>
  <si>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</si>
  <si>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</si>
  <si>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</si>
  <si>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</si>
  <si>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</si>
  <si>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</si>
  <si>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</si>
  <si>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</si>
  <si>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</si>
  <si>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</si>
  <si>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</si>
  <si>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</si>
  <si>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</si>
  <si>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</si>
  <si>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</si>
  <si>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</si>
  <si>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</si>
  <si>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</si>
  <si>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</si>
  <si>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</si>
  <si>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</si>
  <si>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</si>
  <si>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</si>
  <si>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</si>
  <si>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</si>
  <si>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</si>
  <si>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</si>
  <si>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</si>
  <si>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</si>
  <si>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</si>
  <si>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</si>
  <si>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</si>
  <si>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</si>
  <si>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</si>
  <si>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</si>
  <si>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</si>
  <si>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</si>
  <si>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</si>
  <si>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</si>
  <si>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</si>
  <si>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</si>
  <si>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</si>
  <si>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</si>
  <si>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</si>
  <si>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</si>
  <si>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</si>
  <si>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</si>
  <si>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</si>
  <si>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</si>
  <si>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</si>
  <si>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</si>
  <si>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</si>
  <si>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</si>
  <si>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</si>
  <si>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</si>
  <si>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</si>
  <si>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</si>
  <si>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</si>
  <si>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</si>
  <si>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</si>
  <si>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</si>
  <si>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</si>
  <si>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</si>
  <si>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</si>
  <si>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</si>
  <si>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</si>
  <si>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</si>
  <si>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</si>
  <si>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</si>
  <si>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</si>
  <si>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</si>
  <si>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</si>
  <si>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</si>
  <si>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</si>
  <si>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</si>
  <si>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</si>
  <si>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</si>
  <si>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</si>
  <si>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</si>
  <si>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</si>
  <si>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</si>
  <si>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</si>
  <si>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</si>
  <si>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</si>
  <si>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</si>
  <si>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</si>
  <si>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</si>
  <si>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</si>
  <si>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</si>
  <si>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</si>
  <si>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</si>
  <si>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</si>
  <si>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</si>
  <si>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</si>
  <si>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</si>
  <si>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</si>
  <si>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</si>
  <si>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</si>
  <si>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</si>
  <si>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</si>
  <si>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</si>
  <si>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</si>
  <si>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</si>
  <si>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</si>
  <si>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</si>
  <si>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</si>
  <si>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</si>
  <si>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</si>
  <si>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</si>
  <si>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</si>
  <si>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</si>
  <si>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</si>
  <si>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</si>
  <si>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</si>
  <si>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</si>
  <si>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</si>
  <si>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</si>
  <si>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</si>
  <si>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</si>
  <si>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</si>
  <si>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</si>
  <si>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</si>
  <si>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</si>
  <si>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</si>
  <si>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</si>
  <si>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</si>
  <si>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</si>
  <si>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</si>
  <si>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</si>
  <si>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</si>
  <si>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</si>
  <si>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</si>
  <si>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</si>
  <si>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</si>
  <si>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</si>
  <si>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</si>
  <si>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</si>
  <si>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</si>
  <si>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</si>
  <si>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</si>
  <si>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</si>
  <si>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</si>
  <si>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</si>
  <si>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</si>
  <si>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</si>
  <si>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</si>
  <si>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</si>
  <si>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</si>
  <si>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</si>
  <si>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</si>
  <si>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</si>
  <si>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</si>
  <si>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</si>
  <si>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</si>
  <si>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</si>
  <si>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</si>
  <si>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</si>
  <si>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</si>
  <si>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</si>
  <si>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</si>
  <si>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</si>
  <si>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</si>
  <si>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</si>
  <si>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</si>
  <si>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</si>
  <si>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</si>
  <si>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</si>
  <si>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</si>
  <si>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</si>
  <si>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</si>
  <si>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</si>
  <si>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</si>
  <si>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</si>
  <si>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</si>
  <si>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</si>
  <si>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</si>
  <si>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</si>
  <si>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</si>
  <si>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</si>
  <si>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</si>
  <si>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</si>
  <si>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</si>
  <si>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</si>
  <si>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</si>
  <si>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</si>
  <si>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</si>
  <si>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</si>
  <si>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</si>
  <si>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</si>
  <si>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</si>
  <si>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</si>
  <si>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</si>
  <si>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</si>
  <si>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</si>
  <si>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</si>
  <si>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</si>
  <si>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</si>
  <si>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</si>
  <si>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</si>
  <si>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</si>
  <si>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</si>
  <si>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</si>
  <si>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</si>
  <si>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</si>
  <si>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</si>
  <si>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</si>
  <si>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</si>
  <si>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</si>
  <si>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</si>
  <si>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</si>
  <si>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</si>
  <si>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</si>
  <si>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</si>
  <si>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</si>
  <si>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</si>
  <si>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</si>
  <si>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</si>
  <si>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</si>
  <si>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</si>
  <si>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</si>
  <si>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</si>
  <si>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</si>
  <si>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</si>
  <si>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</si>
  <si>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</si>
  <si>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</si>
  <si>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</si>
  <si>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</si>
  <si>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</si>
  <si>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</si>
  <si>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</si>
  <si>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</si>
  <si>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</si>
  <si>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</si>
  <si>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</si>
  <si>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</si>
  <si>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</si>
  <si>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</si>
  <si>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</si>
  <si>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</si>
  <si>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</si>
  <si>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</si>
  <si>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</si>
  <si>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</si>
  <si>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</si>
  <si>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</si>
  <si>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</si>
  <si>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</si>
  <si>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</si>
  <si>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</si>
  <si>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</si>
  <si>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</si>
  <si>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</si>
  <si>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</si>
  <si>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</si>
  <si>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</si>
  <si>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</si>
  <si>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</si>
  <si>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</si>
  <si>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</si>
  <si>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</si>
  <si>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</si>
  <si>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</si>
  <si>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</si>
  <si>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</si>
  <si>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</si>
  <si>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</si>
  <si>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</si>
  <si>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</si>
  <si>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</si>
  <si>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</si>
  <si>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</si>
  <si>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</si>
  <si>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</si>
  <si>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</si>
  <si>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</si>
  <si>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</si>
  <si>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</si>
  <si>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</si>
  <si>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</si>
  <si>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</si>
  <si>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</si>
  <si>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</si>
  <si>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</si>
  <si>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</si>
  <si>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</si>
  <si>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</si>
  <si>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</si>
  <si>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</si>
  <si>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</si>
  <si>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</si>
  <si>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</si>
  <si>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</si>
  <si>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</si>
  <si>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</si>
  <si>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</si>
  <si>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</si>
  <si>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</si>
  <si>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</si>
  <si>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</si>
  <si>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</si>
  <si>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</si>
  <si>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</si>
  <si>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</si>
  <si>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</si>
  <si>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</si>
  <si>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</si>
  <si>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</si>
  <si>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</si>
  <si>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</si>
  <si>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</si>
  <si>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</si>
  <si>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</si>
  <si>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</si>
  <si>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</si>
  <si>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</si>
  <si>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</si>
  <si>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</si>
  <si>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</si>
  <si>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</si>
  <si>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</si>
  <si>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</si>
  <si>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</si>
  <si>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</si>
  <si>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</si>
  <si>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</si>
  <si>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</si>
  <si>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</si>
  <si>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</si>
  <si>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</si>
  <si>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</si>
  <si>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</si>
  <si>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</si>
  <si>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</si>
  <si>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</si>
  <si>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</si>
  <si>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</si>
  <si>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</si>
  <si>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</si>
  <si>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</si>
  <si>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</si>
  <si>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</si>
  <si>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</si>
  <si>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</si>
  <si>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</si>
  <si>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</si>
  <si>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</si>
  <si>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</si>
  <si>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</si>
  <si>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</si>
  <si>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</si>
  <si>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</si>
  <si>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</si>
  <si>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</si>
  <si>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</si>
  <si>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</si>
  <si>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</si>
  <si>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</si>
  <si>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</si>
  <si>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</si>
  <si>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</si>
  <si>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</si>
  <si>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</si>
  <si>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</si>
  <si>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</si>
  <si>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</si>
  <si>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</si>
  <si>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</si>
  <si>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</si>
  <si>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</si>
  <si>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</si>
  <si>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</si>
  <si>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</si>
  <si>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</si>
  <si>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</si>
  <si>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</si>
  <si>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</si>
  <si>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</si>
  <si>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</si>
  <si>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</si>
  <si>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</si>
  <si>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</si>
  <si>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</si>
  <si>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</si>
  <si>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</si>
  <si>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</si>
  <si>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</si>
  <si>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</si>
  <si>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</si>
  <si>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</si>
  <si>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</si>
  <si>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</si>
  <si>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</si>
  <si>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</si>
  <si>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</si>
  <si>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</si>
  <si>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</si>
  <si>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</si>
  <si>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</si>
  <si>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</si>
  <si>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</si>
  <si>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</si>
  <si>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</si>
  <si>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</si>
  <si>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</si>
  <si>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</si>
  <si>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</si>
  <si>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</si>
  <si>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</si>
  <si>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</si>
  <si>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</si>
  <si>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</si>
  <si>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</si>
  <si>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</si>
  <si>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</si>
  <si>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</si>
  <si>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</si>
  <si>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</si>
  <si>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</si>
  <si>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</si>
  <si>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</si>
  <si>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</si>
  <si>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</si>
  <si>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</si>
  <si>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</si>
  <si>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</si>
  <si>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</si>
  <si>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</si>
  <si>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</si>
  <si>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</si>
  <si>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</si>
  <si>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</si>
  <si>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</si>
  <si>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</si>
  <si>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</si>
  <si>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</si>
  <si>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</si>
  <si>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</si>
  <si>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</si>
  <si>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</si>
  <si>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</si>
  <si>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</si>
  <si>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</si>
  <si>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</si>
  <si>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</si>
  <si>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</si>
  <si>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</si>
  <si>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</si>
  <si>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</si>
  <si>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</si>
  <si>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</si>
  <si>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</si>
  <si>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</si>
  <si>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</si>
  <si>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</si>
  <si>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</si>
  <si>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</si>
  <si>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</si>
  <si>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</si>
  <si>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</si>
  <si>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</si>
  <si>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</si>
  <si>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</si>
  <si>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</si>
  <si>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</si>
  <si>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</si>
  <si>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</si>
  <si>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</si>
  <si>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</si>
  <si>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</si>
  <si>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</si>
  <si>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</si>
  <si>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</si>
  <si>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</si>
  <si>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</si>
  <si>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</si>
  <si>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</si>
  <si>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</si>
  <si>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</si>
  <si>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</si>
  <si>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</si>
  <si>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</si>
  <si>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</si>
  <si>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</si>
  <si>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</si>
  <si>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</si>
  <si>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</si>
  <si>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</si>
  <si>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</si>
  <si>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</si>
  <si>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</si>
  <si>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</si>
  <si>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</si>
  <si>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</si>
  <si>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</si>
  <si>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</si>
  <si>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</si>
  <si>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</si>
  <si>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</si>
  <si>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</si>
  <si>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</si>
  <si>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</si>
  <si>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</si>
  <si>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</si>
  <si>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</si>
  <si>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</si>
  <si>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</si>
  <si>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</si>
  <si>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</si>
  <si>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</si>
  <si>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</si>
  <si>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</si>
  <si>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</si>
  <si>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</si>
  <si>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</si>
  <si>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</si>
  <si>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</si>
  <si>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</si>
  <si>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</si>
  <si>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</si>
  <si>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</si>
  <si>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</si>
  <si>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</si>
  <si>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</si>
  <si>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</si>
  <si>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</si>
  <si>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</si>
  <si>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</si>
  <si>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</si>
  <si>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</si>
  <si>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</si>
  <si>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</si>
  <si>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</si>
  <si>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</si>
  <si>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</si>
  <si>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</si>
  <si>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</si>
  <si>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</si>
  <si>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</si>
  <si>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</si>
  <si>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</si>
  <si>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</si>
  <si>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</si>
  <si>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</si>
  <si>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</si>
  <si>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</si>
  <si>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</si>
  <si>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</si>
  <si>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</si>
  <si>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</si>
  <si>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</si>
  <si>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</si>
  <si>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</si>
  <si>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</si>
  <si>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</si>
  <si>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</si>
  <si>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</si>
  <si>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</si>
  <si>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</si>
  <si>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</si>
  <si>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</si>
  <si>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</si>
  <si>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</si>
  <si>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</si>
  <si>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</si>
  <si>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</si>
  <si>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</si>
  <si>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</si>
  <si>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</si>
  <si>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</si>
  <si>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</si>
  <si>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</si>
  <si>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</si>
  <si>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</si>
  <si>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</si>
  <si>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</si>
  <si>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</si>
  <si>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</si>
  <si>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</si>
  <si>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</si>
  <si>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</si>
  <si>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</si>
  <si>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</si>
  <si>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</si>
  <si>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</si>
  <si>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</si>
  <si>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</si>
  <si>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</si>
  <si>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</si>
  <si>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</si>
  <si>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</si>
  <si>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</si>
  <si>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</si>
  <si>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</si>
  <si>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</si>
  <si>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</si>
  <si>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</si>
  <si>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</si>
  <si>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</si>
  <si>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</si>
  <si>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</si>
  <si>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</si>
  <si>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</si>
  <si>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</si>
  <si>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</si>
  <si>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</si>
  <si>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</si>
  <si>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</si>
  <si>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</si>
  <si>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</si>
  <si>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</si>
  <si>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</si>
  <si>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</si>
  <si>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</si>
  <si>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</si>
  <si>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</si>
  <si>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</si>
  <si>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</si>
  <si>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</si>
  <si>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</si>
  <si>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</si>
  <si>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</si>
  <si>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</si>
  <si>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</si>
  <si>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</si>
  <si>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</si>
  <si>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</si>
  <si>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</si>
  <si>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</si>
  <si>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</si>
  <si>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</si>
  <si>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</si>
  <si>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</si>
  <si>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</si>
  <si>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</si>
  <si>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</si>
  <si>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</si>
  <si>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</si>
  <si>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</si>
  <si>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</si>
  <si>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</si>
  <si>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</si>
  <si>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</si>
  <si>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</si>
  <si>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</si>
  <si>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</si>
  <si>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</si>
  <si>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</si>
  <si>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</si>
  <si>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</si>
  <si>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</si>
  <si>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</si>
  <si>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</si>
  <si>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</si>
  <si>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</si>
  <si>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</si>
  <si>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</si>
  <si>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</si>
  <si>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</si>
  <si>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</si>
  <si>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</si>
  <si>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</si>
  <si>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</si>
  <si>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</si>
  <si>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</si>
  <si>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</si>
  <si>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</si>
  <si>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</si>
  <si>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</si>
  <si>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</si>
  <si>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</si>
  <si>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</si>
  <si>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</si>
  <si>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</si>
  <si>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</si>
  <si>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</si>
  <si>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</si>
  <si>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</si>
  <si>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</si>
  <si>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</si>
  <si>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</si>
  <si>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</si>
  <si>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</si>
  <si>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</si>
  <si>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</si>
  <si>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</si>
  <si>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</si>
  <si>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</si>
  <si>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</si>
  <si>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</si>
  <si>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</si>
  <si>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</si>
  <si>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</si>
  <si>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</si>
  <si>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</si>
  <si>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</si>
  <si>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</si>
  <si>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</si>
  <si>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</si>
  <si>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</si>
  <si>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</si>
  <si>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</si>
  <si>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</si>
  <si>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</si>
  <si>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</si>
  <si>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</si>
  <si>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</si>
  <si>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</si>
  <si>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</si>
  <si>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</si>
  <si>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</si>
  <si>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</si>
  <si>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</si>
  <si>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</si>
  <si>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</si>
  <si>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</si>
  <si>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</si>
  <si>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</si>
  <si>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</si>
  <si>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</si>
  <si>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</si>
  <si>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</si>
  <si>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</si>
  <si>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</si>
  <si>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</si>
  <si>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</si>
  <si>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</si>
  <si>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</si>
  <si>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</si>
  <si>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</si>
  <si>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</si>
  <si>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</si>
  <si>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</si>
  <si>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</si>
  <si>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</si>
  <si>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</si>
  <si>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</si>
  <si>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</si>
  <si>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</si>
  <si>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</si>
  <si>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</si>
  <si>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</si>
  <si>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</si>
  <si>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</si>
  <si>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</si>
  <si>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</si>
  <si>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</si>
  <si>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</si>
  <si>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</si>
  <si>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</si>
  <si>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</si>
  <si>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</si>
  <si>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</si>
  <si>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</si>
  <si>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</si>
  <si>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</si>
  <si>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</si>
  <si>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</si>
  <si>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</si>
  <si>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</si>
  <si>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</si>
  <si>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</si>
  <si>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</si>
  <si>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</si>
  <si>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</si>
  <si>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</si>
  <si>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</si>
  <si>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</si>
  <si>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</si>
  <si>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</si>
  <si>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</si>
  <si>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</si>
  <si>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</si>
  <si>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</si>
  <si>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</si>
  <si>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</si>
  <si>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</si>
  <si>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</si>
  <si>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</si>
  <si>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</si>
  <si>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</si>
  <si>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</si>
  <si>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</si>
  <si>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</si>
  <si>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</si>
  <si>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</si>
  <si>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</si>
  <si>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</si>
  <si>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</si>
  <si>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</si>
  <si>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</si>
  <si>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</si>
  <si>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</si>
  <si>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</si>
  <si>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</si>
  <si>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</si>
  <si>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</si>
  <si>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</si>
  <si>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</si>
  <si>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</si>
  <si>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</si>
  <si>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</si>
  <si>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</si>
  <si>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</si>
  <si>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</si>
  <si>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</si>
  <si>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</si>
  <si>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</si>
  <si>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</si>
  <si>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</si>
  <si>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</si>
  <si>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</si>
  <si>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</si>
  <si>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</si>
  <si>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</si>
  <si>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</si>
  <si>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</si>
  <si>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</si>
  <si>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</si>
  <si>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</si>
  <si>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</si>
  <si>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</si>
  <si>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</si>
  <si>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</si>
  <si>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</si>
  <si>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</si>
  <si>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</si>
  <si>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</si>
  <si>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</si>
  <si>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</si>
  <si>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</si>
  <si>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</si>
  <si>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</si>
  <si>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</si>
  <si>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</si>
  <si>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</si>
  <si>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</si>
  <si>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</si>
  <si>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</si>
  <si>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</si>
  <si>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</si>
  <si>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</si>
  <si>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</si>
  <si>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</si>
  <si>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</si>
  <si>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</si>
  <si>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</si>
  <si>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</si>
  <si>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</si>
  <si>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</si>
  <si>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</si>
  <si>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</si>
  <si>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</si>
  <si>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</si>
  <si>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</si>
  <si>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</si>
  <si>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</si>
  <si>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</si>
  <si>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</si>
  <si>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</si>
  <si>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</si>
  <si>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</si>
  <si>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</si>
  <si>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</si>
  <si>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</si>
  <si>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</si>
  <si>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</si>
  <si>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</si>
  <si>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</si>
  <si>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</si>
  <si>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</si>
  <si>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</si>
  <si>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</si>
  <si>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</si>
  <si>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</si>
  <si>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</si>
  <si>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</si>
  <si>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</si>
  <si>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</si>
  <si>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</si>
  <si>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</si>
  <si>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</si>
  <si>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</si>
  <si>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</si>
  <si>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</si>
  <si>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</si>
  <si>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</si>
  <si>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</si>
  <si>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</si>
  <si>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</si>
  <si>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</si>
  <si>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</si>
  <si>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</si>
  <si>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</si>
  <si>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</si>
  <si>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</si>
  <si>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</si>
  <si>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</si>
  <si>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</si>
  <si>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</si>
  <si>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</si>
  <si>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</si>
  <si>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</si>
  <si>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</si>
  <si>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</si>
  <si>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</si>
  <si>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</si>
  <si>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</si>
  <si>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</si>
  <si>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</si>
  <si>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</si>
  <si>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</si>
  <si>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</si>
  <si>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</si>
  <si>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</si>
  <si>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</si>
  <si>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</si>
  <si>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</si>
  <si>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</si>
  <si>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</si>
  <si>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</si>
  <si>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</si>
  <si>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</si>
  <si>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</si>
  <si>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</si>
  <si>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</si>
  <si>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</si>
  <si>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</si>
  <si>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</si>
  <si>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</si>
  <si>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</si>
  <si>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</si>
  <si>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</si>
  <si>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</si>
  <si>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</si>
  <si>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</si>
  <si>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</si>
  <si>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</si>
  <si>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</si>
  <si>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</si>
  <si>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</si>
  <si>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</si>
  <si>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</si>
  <si>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</si>
  <si>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</si>
  <si>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</si>
  <si>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</si>
  <si>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</si>
  <si>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</si>
  <si>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</si>
  <si>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</si>
  <si>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</si>
  <si>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</si>
  <si>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</si>
  <si>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</si>
  <si>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</si>
  <si>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</si>
  <si>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</si>
  <si>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</si>
  <si>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</si>
  <si>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</si>
  <si>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</si>
  <si>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</si>
  <si>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</si>
  <si>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</si>
  <si>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</si>
  <si>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</si>
  <si>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</si>
  <si>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</si>
  <si>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</si>
  <si>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</si>
  <si>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</si>
  <si>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</si>
  <si>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</si>
  <si>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</si>
  <si>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</si>
  <si>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</si>
  <si>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</si>
  <si>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</si>
  <si>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</si>
  <si>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</si>
  <si>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</si>
  <si>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</si>
  <si>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</si>
  <si>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</si>
  <si>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</si>
  <si>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</si>
  <si>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</si>
  <si>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</si>
  <si>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</si>
  <si>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</si>
  <si>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</si>
  <si>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</si>
  <si>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</si>
  <si>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</si>
  <si>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</si>
  <si>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</si>
  <si>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</si>
  <si>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</si>
  <si>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</si>
  <si>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</si>
  <si>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</si>
  <si>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</si>
  <si>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</si>
  <si>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</si>
  <si>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</si>
  <si>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</si>
  <si>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</si>
  <si>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</si>
  <si>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</si>
  <si>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</si>
  <si>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</si>
  <si>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</si>
  <si>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</si>
  <si>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</si>
  <si>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</si>
  <si>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</si>
  <si>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</si>
  <si>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</si>
  <si>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</si>
  <si>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</si>
  <si>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</si>
  <si>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</si>
  <si>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</si>
  <si>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</si>
  <si>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</si>
  <si>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</si>
  <si>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</si>
  <si>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</si>
  <si>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</si>
  <si>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</si>
  <si>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</si>
  <si>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</si>
  <si>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</si>
  <si>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</si>
  <si>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</si>
  <si>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</si>
  <si>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</si>
  <si>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</si>
  <si>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</si>
  <si>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</si>
  <si>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</si>
  <si>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</si>
  <si>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</si>
  <si>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</si>
  <si>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</si>
  <si>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</si>
  <si>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</si>
  <si>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</si>
  <si>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</si>
  <si>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</si>
  <si>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</si>
  <si>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</si>
  <si>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</si>
  <si>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</si>
  <si>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</si>
  <si>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</si>
  <si>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</si>
  <si>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</si>
  <si>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</si>
  <si>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</si>
  <si>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</si>
  <si>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</si>
  <si>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</si>
  <si>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</si>
  <si>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</si>
  <si>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</si>
  <si>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</si>
  <si>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</si>
  <si>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</si>
  <si>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</si>
  <si>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</si>
  <si>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</si>
  <si>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</si>
  <si>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</si>
  <si>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</si>
  <si>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</si>
  <si>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</si>
  <si>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</si>
  <si>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</si>
  <si>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</si>
  <si>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</si>
  <si>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</si>
  <si>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</si>
  <si>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</si>
  <si>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</si>
  <si>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</si>
  <si>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</si>
  <si>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</si>
  <si>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</si>
  <si>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</si>
  <si>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</si>
  <si>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</si>
  <si>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</si>
  <si>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</si>
  <si>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</si>
  <si>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</si>
  <si>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</si>
  <si>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</si>
  <si>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</si>
  <si>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</si>
  <si>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</si>
  <si>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</si>
  <si>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</si>
  <si>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</si>
  <si>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</si>
  <si>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</si>
  <si>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</si>
  <si>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</si>
  <si>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</si>
  <si>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</si>
  <si>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</si>
  <si>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</si>
  <si>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</si>
  <si>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</si>
  <si>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</si>
  <si>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</si>
  <si>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</si>
  <si>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</si>
  <si>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</si>
  <si>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</si>
  <si>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</si>
  <si>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</si>
  <si>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</si>
  <si>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</si>
  <si>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</si>
  <si>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</si>
  <si>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</si>
  <si>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</si>
  <si>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</si>
  <si>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</si>
  <si>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</si>
  <si>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</si>
  <si>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</si>
  <si>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</si>
  <si>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</si>
  <si>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</si>
  <si>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</si>
  <si>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</si>
  <si>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</si>
  <si>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</si>
  <si>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</si>
  <si>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</si>
  <si>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</si>
  <si>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</si>
  <si>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</si>
  <si>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</si>
  <si>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</si>
  <si>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</si>
  <si>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</si>
  <si>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</si>
  <si>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</si>
  <si>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</si>
  <si>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</si>
  <si>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</si>
  <si>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</si>
  <si>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</si>
  <si>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</si>
  <si>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</si>
  <si>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</si>
  <si>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</si>
  <si>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</si>
  <si>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</si>
  <si>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</si>
  <si>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</si>
  <si>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</si>
  <si>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</si>
  <si>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</si>
  <si>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</si>
  <si>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</si>
  <si>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</si>
  <si>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</si>
  <si>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</si>
  <si>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</si>
  <si>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</si>
  <si>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</si>
  <si>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</si>
  <si>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</si>
  <si>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</si>
  <si>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</si>
  <si>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</si>
  <si>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</si>
  <si>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</si>
  <si>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</si>
  <si>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</si>
  <si>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</si>
  <si>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</si>
  <si>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</si>
  <si>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</si>
  <si>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</si>
  <si>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</si>
  <si>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</si>
  <si>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</si>
  <si>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</si>
  <si>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</si>
  <si>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</si>
  <si>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</si>
  <si>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</si>
  <si>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</si>
  <si>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</si>
  <si>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</si>
  <si>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</si>
  <si>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</si>
  <si>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</si>
  <si>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</si>
  <si>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</si>
  <si>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</si>
  <si>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</si>
  <si>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</si>
  <si>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</si>
  <si>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</si>
  <si>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</si>
  <si>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</si>
  <si>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</si>
  <si>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</si>
  <si>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</si>
  <si>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</si>
  <si>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</si>
  <si>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</si>
  <si>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</si>
  <si>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</si>
  <si>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</si>
  <si>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</si>
  <si>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</si>
  <si>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</si>
  <si>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</si>
  <si>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</si>
  <si>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</si>
  <si>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</si>
  <si>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</si>
  <si>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</si>
  <si>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</si>
  <si>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</si>
  <si>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</si>
  <si>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</si>
  <si>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</si>
  <si>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</si>
  <si>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</si>
  <si>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</si>
  <si>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</si>
  <si>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</si>
  <si>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</si>
  <si>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</si>
  <si>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</si>
  <si>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</si>
  <si>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</si>
  <si>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</si>
  <si>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</si>
  <si>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</si>
  <si>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</si>
  <si>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</si>
  <si>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</si>
  <si>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</si>
  <si>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</si>
  <si>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</si>
  <si>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</si>
  <si>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</si>
  <si>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</si>
  <si>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</si>
  <si>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</si>
  <si>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</si>
  <si>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</si>
  <si>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</si>
  <si>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</si>
  <si>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</si>
  <si>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</si>
  <si>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</si>
  <si>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</si>
  <si>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</si>
  <si>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</si>
  <si>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</si>
  <si>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</si>
  <si>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</si>
  <si>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</si>
  <si>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</si>
  <si>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</si>
  <si>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</si>
  <si>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</si>
  <si>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</si>
  <si>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</si>
  <si>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</si>
  <si>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</si>
  <si>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</si>
  <si>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</si>
  <si>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</si>
  <si>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</si>
  <si>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</si>
  <si>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</si>
  <si>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</si>
  <si>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</si>
  <si>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</si>
  <si>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</si>
  <si>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</si>
  <si>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</si>
  <si>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</si>
  <si>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</si>
  <si>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</si>
  <si>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</si>
  <si>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</si>
  <si>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</si>
  <si>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</si>
  <si>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</si>
  <si>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</si>
  <si>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</si>
  <si>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</si>
  <si>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</si>
  <si>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</si>
  <si>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</si>
  <si>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</si>
  <si>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</si>
  <si>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</si>
  <si>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</si>
  <si>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</si>
  <si>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</si>
  <si>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</si>
  <si>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</si>
  <si>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</si>
  <si>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</si>
  <si>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</si>
  <si>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</si>
  <si>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</si>
  <si>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</si>
  <si>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</si>
  <si>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</si>
  <si>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</si>
  <si>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</si>
  <si>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</si>
  <si>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</si>
  <si>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</si>
  <si>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</si>
  <si>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</si>
  <si>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</si>
  <si>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</si>
  <si>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</si>
  <si>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</si>
  <si>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</si>
  <si>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</si>
  <si>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</si>
  <si>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</si>
  <si>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</si>
  <si>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</si>
  <si>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</si>
  <si>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</si>
  <si>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</si>
  <si>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</si>
  <si>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</si>
  <si>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</si>
  <si>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</si>
  <si>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</si>
  <si>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</si>
  <si>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</si>
  <si>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</si>
  <si>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</si>
  <si>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</si>
  <si>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</si>
  <si>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</si>
  <si>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</si>
  <si>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</si>
  <si>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</si>
  <si>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</si>
  <si>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</si>
  <si>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</si>
  <si>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</si>
  <si>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</si>
  <si>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</si>
  <si>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</si>
  <si>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</si>
  <si>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</si>
  <si>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</si>
  <si>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</si>
  <si>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</si>
  <si>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</si>
  <si>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</si>
  <si>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</si>
  <si>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</si>
  <si>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</si>
  <si>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</si>
  <si>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</si>
  <si>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</si>
  <si>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</si>
  <si>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</si>
  <si>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</si>
  <si>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</si>
  <si>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</si>
  <si>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</si>
  <si>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</si>
  <si>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</si>
  <si>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</si>
  <si>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</si>
  <si>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</si>
  <si>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</si>
  <si>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</si>
  <si>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</si>
  <si>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</si>
  <si>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</si>
  <si>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</si>
  <si>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</si>
  <si>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</si>
  <si>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</si>
  <si>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</si>
  <si>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</si>
  <si>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</si>
  <si>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</si>
  <si>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</si>
  <si>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</si>
  <si>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</si>
  <si>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</si>
  <si>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</si>
  <si>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</si>
  <si>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</si>
  <si>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</si>
  <si>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</si>
  <si>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</si>
  <si>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</si>
  <si>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</si>
  <si>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</si>
  <si>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</si>
  <si>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</si>
  <si>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</si>
  <si>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</si>
  <si>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</si>
  <si>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</si>
  <si>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</si>
  <si>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</si>
  <si>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</si>
  <si>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</si>
  <si>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</si>
  <si>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</si>
  <si>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</si>
  <si>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</si>
  <si>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</si>
  <si>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</si>
  <si>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</si>
  <si>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</si>
  <si>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</si>
  <si>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</si>
  <si>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</si>
  <si>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</si>
  <si>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</si>
  <si>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</si>
  <si>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</si>
  <si>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</si>
  <si>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</si>
  <si>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</si>
  <si>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</si>
  <si>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</si>
  <si>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</si>
  <si>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</si>
  <si>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</si>
  <si>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</si>
  <si>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</si>
  <si>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</si>
  <si>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</si>
  <si>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</si>
  <si>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</si>
  <si>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</si>
  <si>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</si>
  <si>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</si>
  <si>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</si>
  <si>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</si>
  <si>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</si>
  <si>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</si>
  <si>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</si>
  <si>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</si>
  <si>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</si>
  <si>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</si>
  <si>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</si>
  <si>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</si>
  <si>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</si>
  <si>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</si>
  <si>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</si>
  <si>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</si>
  <si>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</si>
  <si>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</si>
  <si>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</si>
  <si>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</si>
  <si>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</si>
  <si>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</si>
  <si>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</si>
  <si>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</si>
  <si>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</si>
  <si>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</si>
  <si>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</si>
  <si>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</si>
  <si>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</si>
  <si>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</si>
  <si>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</si>
  <si>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</si>
  <si>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</si>
  <si>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</si>
  <si>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</si>
  <si>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</si>
  <si>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</si>
  <si>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</si>
  <si>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</si>
  <si>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</si>
  <si>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</si>
  <si>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</si>
  <si>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</si>
  <si>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</si>
  <si>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</si>
  <si>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</si>
  <si>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</si>
  <si>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</si>
  <si>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</si>
  <si>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</si>
  <si>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</si>
  <si>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</si>
  <si>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</si>
  <si>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</si>
  <si>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</si>
  <si>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</si>
  <si>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</si>
  <si>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</si>
  <si>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</si>
  <si>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</si>
  <si>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</si>
  <si>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</si>
  <si>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</si>
  <si>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</si>
  <si>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</si>
  <si>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</si>
  <si>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</si>
  <si>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</si>
  <si>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</si>
  <si>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</si>
  <si>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</si>
  <si>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</si>
  <si>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</si>
  <si>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</si>
  <si>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</si>
  <si>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</si>
  <si>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</si>
  <si>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</si>
  <si>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</si>
  <si>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</si>
  <si>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</si>
  <si>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</si>
  <si>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</si>
  <si>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</si>
  <si>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</si>
  <si>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</si>
  <si>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</si>
  <si>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</si>
  <si>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</si>
  <si>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</si>
  <si>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</si>
  <si>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</si>
  <si>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</si>
  <si>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</si>
  <si>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</si>
  <si>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</si>
  <si>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</si>
  <si>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</si>
  <si>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</si>
  <si>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</si>
  <si>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</si>
  <si>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</si>
  <si>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</si>
  <si>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</si>
  <si>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</si>
  <si>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</si>
  <si>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</si>
  <si>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</si>
  <si>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</si>
  <si>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</si>
  <si>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</si>
  <si>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</si>
  <si>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</si>
  <si>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</si>
  <si>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</si>
  <si>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</si>
  <si>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</si>
  <si>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</si>
  <si>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</si>
  <si>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</si>
  <si>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</si>
  <si>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</si>
  <si>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</si>
  <si>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</si>
  <si>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</si>
  <si>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</si>
  <si>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</si>
  <si>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</si>
  <si>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</si>
  <si>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</si>
  <si>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</si>
  <si>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</si>
  <si>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</si>
  <si>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</si>
  <si>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</si>
  <si>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</si>
  <si>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</si>
  <si>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</si>
  <si>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</si>
  <si>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</si>
  <si>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</si>
  <si>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</si>
  <si>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</si>
  <si>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</si>
  <si>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</si>
  <si>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</si>
  <si>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</si>
  <si>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</si>
  <si>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</si>
  <si>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</si>
  <si>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</si>
  <si>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</si>
  <si>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</si>
  <si>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</si>
  <si>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</si>
  <si>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</si>
  <si>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</si>
  <si>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</si>
  <si>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</si>
  <si>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</si>
  <si>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</si>
  <si>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</si>
  <si>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</si>
  <si>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</si>
  <si>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</si>
  <si>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</si>
  <si>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</si>
  <si>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</si>
  <si>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</si>
  <si>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</si>
  <si>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</si>
  <si>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</si>
  <si>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</si>
  <si>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</si>
  <si>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</si>
  <si>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</si>
  <si>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</si>
  <si>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</si>
  <si>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</si>
  <si>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</si>
  <si>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</si>
  <si>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</si>
  <si>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</si>
  <si>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</si>
  <si>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</si>
  <si>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</si>
  <si>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</si>
  <si>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</si>
  <si>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</si>
  <si>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</si>
  <si>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</si>
  <si>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</si>
  <si>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</si>
  <si>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</si>
  <si>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</si>
  <si>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</si>
  <si>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</si>
  <si>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</si>
  <si>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</si>
  <si>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</si>
  <si>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</si>
  <si>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</si>
  <si>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</si>
  <si>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</si>
  <si>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</si>
  <si>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</si>
  <si>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</si>
  <si>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</si>
  <si>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</si>
  <si>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</si>
  <si>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</si>
  <si>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</si>
  <si>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</si>
  <si>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</si>
  <si>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</si>
  <si>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</si>
  <si>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</si>
  <si>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</si>
  <si>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</si>
  <si>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</si>
  <si>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</si>
  <si>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</si>
  <si>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</si>
  <si>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</si>
  <si>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</si>
  <si>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</si>
  <si>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</si>
  <si>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</si>
  <si>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</si>
  <si>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</si>
  <si>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</si>
  <si>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</si>
  <si>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</si>
  <si>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</si>
  <si>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</si>
  <si>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</si>
  <si>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</si>
  <si>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</si>
  <si>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</si>
  <si>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</si>
  <si>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</si>
  <si>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</si>
  <si>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</si>
  <si>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</si>
  <si>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</si>
  <si>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</si>
  <si>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</si>
  <si>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</si>
  <si>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</si>
  <si>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</si>
  <si>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</si>
  <si>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</si>
  <si>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</si>
  <si>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</si>
  <si>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</si>
  <si>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</si>
  <si>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</si>
  <si>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</si>
  <si>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</si>
  <si>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</si>
  <si>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</si>
  <si>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</si>
  <si>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</si>
  <si>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</si>
  <si>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</si>
  <si>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</si>
  <si>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</si>
  <si>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</si>
  <si>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</si>
  <si>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</si>
  <si>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</si>
  <si>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</si>
  <si>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</si>
  <si>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</si>
  <si>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</si>
  <si>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</si>
  <si>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</si>
  <si>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</si>
  <si>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</si>
  <si>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</si>
  <si>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</si>
  <si>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</si>
  <si>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</si>
  <si>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</si>
  <si>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</si>
  <si>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</si>
  <si>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</si>
  <si>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</si>
  <si>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</si>
  <si>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</si>
  <si>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</si>
  <si>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</si>
  <si>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</si>
  <si>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</si>
  <si>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</si>
  <si>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</si>
  <si>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</si>
  <si>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</si>
  <si>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</si>
  <si>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</si>
  <si>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</si>
  <si>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</si>
  <si>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</si>
  <si>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</si>
  <si>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</si>
  <si>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</si>
  <si>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</si>
  <si>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</si>
  <si>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</si>
  <si>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</si>
  <si>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</si>
  <si>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</si>
  <si>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</si>
  <si>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</si>
  <si>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</si>
  <si>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</si>
  <si>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</si>
  <si>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</si>
  <si>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</si>
  <si>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</si>
  <si>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</si>
  <si>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</si>
  <si>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</si>
  <si>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</si>
  <si>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</si>
  <si>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</si>
  <si>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</si>
  <si>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</si>
  <si>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</si>
  <si>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</si>
  <si>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</si>
  <si>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</si>
  <si>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</si>
  <si>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</si>
  <si>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</si>
  <si>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</si>
  <si>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</si>
  <si>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</si>
  <si>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</si>
  <si>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</si>
  <si>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</si>
  <si>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</si>
  <si>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</si>
  <si>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</si>
  <si>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</si>
  <si>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</si>
  <si>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</si>
  <si>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</si>
  <si>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</si>
  <si>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</si>
  <si>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</si>
  <si>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</si>
  <si>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</si>
  <si>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</si>
  <si>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</si>
  <si>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</si>
  <si>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</si>
  <si>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</si>
  <si>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</si>
  <si>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</si>
  <si>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</si>
  <si>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</si>
  <si>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</si>
  <si>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</si>
  <si>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</si>
  <si>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</si>
  <si>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</si>
  <si>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</si>
  <si>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</si>
  <si>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</si>
  <si>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</si>
  <si>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</si>
  <si>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</si>
  <si>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</si>
  <si>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</si>
  <si>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</si>
  <si>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</si>
  <si>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</si>
  <si>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</si>
  <si>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</si>
  <si>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</si>
  <si>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</si>
  <si>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</si>
  <si>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</si>
  <si>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</si>
  <si>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</si>
  <si>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</si>
  <si>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</si>
  <si>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</si>
  <si>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</si>
  <si>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</si>
  <si>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</si>
  <si>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</si>
  <si>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</si>
  <si>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</si>
  <si>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</si>
  <si>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</si>
  <si>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</si>
  <si>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</si>
  <si>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</si>
  <si>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</si>
  <si>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</si>
  <si>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</si>
  <si>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</si>
  <si>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</si>
  <si>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</si>
  <si>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</si>
  <si>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</si>
  <si>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</si>
  <si>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</si>
  <si>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</si>
  <si>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</si>
  <si>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</si>
  <si>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</si>
  <si>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</si>
  <si>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</si>
  <si>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</si>
  <si>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</si>
  <si>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</si>
  <si>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</si>
  <si>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</si>
  <si>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</si>
  <si>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</si>
  <si>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</si>
  <si>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</si>
  <si>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</si>
  <si>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</si>
  <si>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</si>
  <si>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</si>
  <si>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</si>
  <si>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</si>
  <si>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</si>
  <si>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</si>
  <si>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</si>
  <si>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</si>
  <si>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</si>
  <si>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</si>
  <si>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</si>
  <si>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</si>
  <si>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</si>
  <si>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</si>
  <si>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</si>
  <si>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</si>
  <si>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</si>
  <si>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</si>
  <si>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</si>
  <si>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</si>
  <si>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</si>
  <si>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</si>
  <si>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</si>
  <si>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</si>
  <si>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</si>
  <si>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</si>
  <si>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</si>
  <si>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</si>
  <si>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</si>
  <si>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</si>
  <si>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</si>
  <si>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</si>
  <si>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</si>
  <si>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</si>
  <si>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</si>
  <si>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</si>
  <si>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</si>
  <si>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</si>
  <si>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</si>
  <si>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</si>
  <si>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</si>
  <si>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</si>
  <si>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</si>
  <si>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</si>
  <si>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</si>
  <si>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</si>
  <si>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</si>
  <si>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</si>
  <si>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</si>
  <si>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</si>
  <si>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</si>
  <si>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</si>
  <si>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</si>
  <si>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</si>
  <si>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</si>
  <si>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</si>
  <si>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</si>
  <si>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</si>
  <si>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</si>
  <si>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</si>
  <si>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</si>
  <si>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</si>
  <si>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</si>
  <si>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</si>
  <si>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</si>
  <si>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</si>
  <si>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</si>
  <si>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</si>
  <si>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</si>
  <si>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</si>
  <si>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</si>
  <si>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</si>
  <si>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</si>
  <si>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</si>
  <si>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</si>
  <si>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</si>
  <si>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</si>
  <si>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</si>
  <si>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</si>
  <si>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</si>
  <si>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</si>
  <si>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</si>
  <si>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</si>
  <si>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</si>
  <si>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</si>
  <si>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</si>
  <si>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</si>
  <si>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</si>
  <si>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</si>
  <si>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</si>
  <si>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</si>
  <si>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</si>
  <si>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</si>
  <si>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</si>
  <si>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</si>
  <si>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</si>
  <si>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</si>
  <si>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</si>
  <si>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</si>
  <si>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</si>
  <si>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</si>
  <si>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</si>
  <si>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</si>
  <si>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</si>
  <si>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</si>
  <si>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</si>
  <si>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</si>
  <si>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</si>
  <si>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</si>
  <si>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</si>
  <si>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</si>
  <si>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</si>
  <si>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</si>
  <si>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</si>
  <si>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</si>
  <si>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</si>
  <si>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</si>
  <si>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</si>
  <si>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</si>
  <si>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</si>
  <si>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</si>
  <si>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</si>
  <si>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</si>
  <si>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</si>
  <si>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</si>
  <si>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</si>
  <si>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</si>
  <si>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</si>
  <si>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</si>
  <si>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</si>
  <si>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</si>
  <si>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</si>
  <si>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</si>
  <si>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</si>
  <si>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</si>
  <si>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</si>
  <si>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</si>
  <si>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</si>
  <si>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</si>
  <si>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</si>
  <si>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</si>
  <si>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</si>
  <si>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</si>
  <si>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</si>
  <si>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</si>
  <si>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</si>
  <si>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</si>
  <si>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</si>
  <si>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</si>
  <si>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</si>
  <si>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</si>
  <si>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</si>
  <si>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</si>
  <si>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</si>
  <si>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</si>
  <si>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</si>
  <si>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</si>
  <si>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</si>
  <si>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</si>
  <si>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</si>
  <si>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</si>
  <si>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</si>
  <si>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</si>
  <si>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</si>
  <si>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</si>
  <si>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</si>
  <si>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</si>
  <si>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</si>
  <si>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</si>
  <si>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</si>
  <si>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</si>
  <si>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</si>
  <si>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</si>
  <si>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</si>
  <si>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</si>
  <si>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</si>
  <si>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</si>
  <si>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</si>
  <si>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</si>
  <si>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</si>
  <si>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</si>
  <si>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</si>
  <si>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</si>
  <si>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</si>
  <si>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</si>
  <si>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</si>
  <si>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</si>
  <si>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</si>
  <si>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</si>
  <si>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</si>
  <si>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</si>
  <si>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</si>
  <si>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</si>
  <si>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</si>
  <si>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</si>
  <si>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</si>
  <si>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</si>
  <si>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</si>
  <si>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</si>
  <si>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</si>
  <si>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</si>
  <si>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</si>
  <si>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</si>
  <si>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</si>
  <si>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</si>
  <si>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</si>
  <si>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</si>
  <si>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</si>
  <si>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</si>
  <si>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</si>
  <si>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</si>
  <si>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</si>
  <si>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</si>
  <si>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</si>
  <si>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</si>
  <si>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</si>
  <si>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</si>
  <si>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</si>
  <si>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</si>
  <si>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</si>
  <si>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</si>
  <si>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</si>
  <si>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</si>
  <si>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</si>
  <si>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</si>
  <si>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</si>
  <si>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</si>
  <si>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</si>
  <si>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</si>
  <si>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</si>
  <si>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</si>
  <si>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</si>
  <si>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</si>
  <si>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</si>
  <si>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</si>
  <si>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</si>
  <si>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</si>
  <si>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</si>
  <si>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</si>
  <si>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</si>
  <si>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</si>
  <si>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</si>
  <si>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</si>
  <si>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</si>
  <si>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</si>
  <si>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</si>
  <si>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</si>
  <si>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</si>
  <si>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</si>
  <si>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</si>
  <si>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</si>
  <si>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</si>
  <si>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</si>
  <si>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</si>
  <si>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</si>
  <si>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</si>
  <si>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</si>
  <si>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</si>
  <si>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</si>
  <si>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</si>
  <si>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</si>
  <si>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</si>
  <si>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</si>
  <si>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</si>
  <si>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</si>
  <si>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</si>
  <si>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</si>
  <si>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</si>
  <si>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</si>
  <si>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</si>
  <si>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</si>
  <si>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</si>
  <si>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</si>
  <si>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</si>
  <si>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</si>
  <si>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</si>
  <si>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</si>
  <si>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</si>
  <si>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</si>
  <si>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</si>
  <si>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</si>
  <si>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</si>
  <si>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</si>
  <si>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</si>
  <si>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</si>
  <si>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</si>
  <si>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</si>
  <si>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</si>
  <si>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</si>
  <si>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</si>
  <si>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</si>
  <si>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</si>
  <si>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</si>
  <si>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</si>
  <si>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</si>
  <si>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</si>
  <si>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</si>
  <si>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</si>
  <si>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</si>
  <si>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</si>
  <si>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</si>
  <si>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</si>
  <si>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</si>
  <si>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</si>
  <si>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</si>
  <si>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</si>
  <si>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</si>
  <si>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</si>
  <si>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</si>
  <si>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</si>
  <si>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</si>
  <si>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</si>
  <si>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</si>
  <si>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</si>
  <si>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</si>
  <si>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</si>
  <si>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</si>
  <si>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</si>
  <si>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</si>
  <si>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</si>
  <si>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</si>
  <si>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</si>
  <si>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</si>
  <si>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</si>
  <si>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</si>
  <si>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</si>
  <si>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</si>
  <si>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</si>
  <si>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</si>
  <si>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</si>
  <si>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</si>
  <si>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</si>
  <si>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</si>
  <si>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</si>
  <si>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</si>
  <si>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</si>
  <si>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</si>
  <si>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</si>
  <si>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</si>
  <si>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</si>
  <si>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</si>
  <si>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</si>
  <si>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</si>
  <si>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</si>
  <si>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</si>
  <si>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</si>
  <si>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</si>
  <si>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</si>
  <si>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</si>
  <si>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</si>
  <si>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</si>
  <si>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</si>
  <si>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</si>
  <si>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</si>
  <si>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</si>
  <si>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</si>
  <si>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</si>
  <si>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</si>
  <si>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</si>
  <si>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</si>
  <si>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</si>
  <si>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</si>
  <si>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</si>
  <si>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</si>
  <si>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</si>
  <si>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</si>
  <si>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</si>
  <si>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</si>
  <si>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</si>
  <si>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</si>
  <si>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</si>
  <si>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</si>
  <si>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</si>
  <si>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</si>
  <si>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</si>
  <si>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</si>
  <si>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</si>
  <si>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</si>
  <si>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</si>
  <si>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</si>
  <si>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</si>
  <si>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</si>
  <si>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</si>
  <si>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</si>
  <si>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</si>
  <si>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</si>
  <si>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</si>
  <si>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</si>
  <si>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</si>
  <si>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</si>
  <si>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</si>
  <si>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</si>
  <si>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</si>
  <si>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</si>
  <si>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</si>
  <si>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</si>
  <si>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</si>
  <si>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</si>
  <si>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</si>
  <si>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</si>
  <si>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</si>
  <si>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</si>
  <si>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</si>
  <si>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</si>
  <si>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</si>
  <si>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</si>
  <si>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</si>
  <si>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</si>
  <si>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</si>
  <si>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</si>
  <si>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</si>
  <si>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</si>
  <si>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</si>
  <si>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</si>
  <si>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</si>
  <si>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</si>
  <si>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</si>
  <si>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</si>
  <si>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</si>
  <si>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</si>
  <si>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</si>
  <si>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</si>
  <si>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</si>
  <si>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</si>
  <si>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</si>
  <si>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</si>
  <si>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</si>
  <si>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</si>
  <si>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</si>
  <si>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</si>
  <si>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</si>
  <si>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</si>
  <si>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</si>
  <si>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</si>
  <si>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</si>
  <si>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</si>
  <si>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</si>
  <si>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</si>
  <si>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</si>
  <si>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</si>
  <si>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</si>
  <si>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</si>
  <si>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</si>
  <si>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</si>
  <si>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</si>
  <si>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</si>
  <si>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</si>
  <si>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</si>
  <si>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</si>
  <si>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</si>
  <si>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</si>
  <si>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</si>
  <si>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</si>
  <si>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</si>
  <si>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</si>
  <si>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</si>
  <si>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</si>
  <si>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</si>
  <si>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</si>
  <si>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</si>
  <si>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</si>
  <si>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</si>
  <si>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</si>
  <si>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</si>
  <si>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</si>
  <si>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</si>
  <si>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</si>
  <si>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</si>
  <si>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</si>
  <si>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</si>
  <si>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</si>
  <si>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</si>
  <si>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</si>
  <si>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</si>
  <si>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</si>
  <si>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</si>
  <si>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</si>
  <si>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</si>
  <si>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</si>
  <si>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</si>
  <si>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</si>
  <si>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</si>
  <si>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</si>
  <si>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</si>
  <si>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</si>
  <si>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</si>
  <si>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</si>
  <si>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</si>
  <si>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</si>
  <si>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</si>
  <si>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</si>
  <si>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</si>
  <si>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</si>
  <si>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</si>
  <si>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</si>
  <si>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</si>
  <si>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</si>
  <si>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</si>
  <si>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</si>
  <si>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</si>
  <si>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</si>
  <si>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</si>
  <si>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</si>
  <si>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</si>
  <si>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</si>
  <si>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</si>
  <si>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</si>
  <si>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</si>
  <si>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</si>
  <si>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</si>
  <si>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</si>
  <si>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</si>
  <si>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</si>
  <si>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</si>
  <si>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</si>
  <si>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</si>
  <si>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</si>
  <si>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</si>
  <si>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</si>
  <si>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</si>
  <si>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</si>
  <si>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</si>
  <si>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</si>
  <si>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</si>
  <si>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</si>
  <si>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</si>
  <si>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</si>
  <si>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</si>
  <si>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</si>
  <si>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</si>
  <si>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</si>
  <si>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</si>
  <si>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</si>
  <si>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</si>
  <si>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</si>
  <si>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</si>
  <si>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</si>
  <si>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</si>
  <si>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</si>
  <si>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</si>
  <si>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</si>
  <si>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</si>
  <si>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</si>
  <si>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</si>
  <si>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</si>
  <si>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</si>
  <si>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</si>
  <si>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</si>
  <si>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</si>
  <si>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</si>
  <si>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</si>
  <si>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</si>
  <si>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</si>
  <si>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</si>
  <si>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</si>
  <si>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</si>
  <si>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</si>
  <si>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</si>
  <si>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</si>
  <si>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</si>
  <si>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</si>
  <si>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</si>
  <si>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</si>
  <si>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</si>
  <si>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</si>
  <si>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</si>
  <si>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</si>
  <si>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</si>
  <si>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</si>
  <si>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</si>
  <si>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</si>
  <si>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</si>
  <si>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</si>
  <si>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</si>
  <si>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</si>
  <si>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</si>
  <si>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</si>
  <si>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</si>
  <si>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</si>
  <si>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</si>
  <si>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</si>
  <si>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</si>
  <si>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</si>
  <si>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</si>
  <si>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</si>
  <si>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</si>
  <si>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</si>
  <si>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</si>
  <si>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</si>
  <si>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</si>
  <si>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</si>
  <si>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</si>
  <si>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</si>
  <si>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</si>
  <si>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</si>
  <si>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</si>
  <si>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</si>
  <si>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</si>
  <si>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</si>
  <si>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</si>
  <si>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</si>
  <si>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</si>
  <si>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</si>
  <si>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</si>
  <si>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</si>
  <si>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</si>
  <si>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</si>
  <si>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</si>
  <si>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</si>
  <si>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</si>
  <si>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</si>
  <si>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</si>
  <si>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</si>
  <si>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</si>
  <si>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</si>
  <si>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</si>
  <si>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</si>
  <si>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</si>
  <si>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</si>
  <si>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</si>
  <si>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</si>
  <si>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</si>
  <si>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</si>
  <si>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</si>
  <si>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</si>
  <si>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</si>
  <si>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</si>
  <si>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</si>
  <si>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</si>
  <si>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</si>
  <si>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</si>
  <si>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</si>
  <si>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</si>
  <si>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</si>
  <si>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</si>
  <si>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</si>
  <si>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</si>
  <si>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</si>
  <si>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</si>
  <si>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</si>
  <si>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</si>
  <si>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</si>
  <si>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</si>
  <si>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</si>
  <si>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</si>
  <si>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</si>
  <si>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</si>
  <si>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</si>
  <si>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</si>
  <si>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</si>
  <si>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</si>
  <si>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</si>
  <si>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</si>
  <si>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</si>
  <si>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</si>
  <si>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</si>
  <si>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</si>
  <si>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</si>
  <si>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</si>
  <si>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</si>
  <si>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</si>
  <si>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</si>
  <si>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</si>
  <si>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</si>
  <si>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</si>
  <si>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</si>
  <si>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</si>
  <si>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</si>
  <si>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</si>
  <si>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</si>
  <si>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</si>
  <si>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</si>
  <si>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</si>
  <si>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</si>
  <si>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</si>
  <si>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</si>
  <si>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</si>
  <si>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</si>
  <si>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</si>
  <si>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</si>
  <si>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</si>
  <si>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</si>
  <si>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</si>
  <si>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</si>
  <si>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</si>
  <si>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</si>
  <si>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</si>
  <si>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</si>
  <si>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</si>
  <si>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</si>
  <si>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</si>
  <si>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</si>
  <si>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</si>
  <si>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</si>
  <si>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</si>
  <si>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</si>
  <si>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</si>
  <si>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</si>
  <si>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</si>
  <si>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</si>
  <si>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</si>
  <si>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</si>
  <si>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</si>
  <si>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</si>
  <si>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</si>
  <si>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</si>
  <si>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</si>
  <si>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</si>
  <si>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</si>
  <si>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</si>
  <si>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</si>
  <si>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</si>
  <si>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</si>
  <si>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</si>
  <si>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</si>
  <si>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</si>
  <si>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</si>
  <si>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</si>
  <si>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</si>
  <si>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</si>
  <si>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</si>
  <si>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</si>
  <si>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</si>
  <si>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</si>
  <si>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</si>
  <si>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</si>
  <si>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</si>
  <si>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</si>
  <si>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</si>
  <si>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</si>
  <si>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</si>
  <si>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</si>
  <si>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</si>
  <si>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</si>
  <si>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</si>
  <si>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</si>
  <si>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</si>
  <si>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</si>
  <si>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</si>
  <si>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</si>
  <si>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</si>
  <si>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</si>
  <si>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</si>
  <si>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</si>
  <si>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</si>
  <si>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</si>
  <si>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</si>
  <si>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</si>
  <si>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</si>
  <si>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</si>
  <si>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</si>
  <si>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</si>
  <si>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</si>
  <si>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</si>
  <si>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</si>
  <si>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</si>
  <si>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</si>
  <si>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</si>
  <si>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</si>
  <si>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</si>
  <si>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</si>
  <si>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</si>
  <si>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</si>
  <si>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</si>
  <si>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</si>
  <si>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</si>
  <si>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</si>
  <si>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</si>
  <si>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</si>
  <si>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</si>
  <si>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</si>
  <si>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</si>
  <si>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</si>
  <si>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</si>
  <si>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</si>
  <si>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</si>
  <si>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</si>
  <si>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</si>
  <si>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</si>
  <si>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</si>
  <si>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</si>
  <si>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</si>
  <si>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</si>
  <si>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</si>
  <si>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</si>
  <si>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</si>
  <si>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</si>
  <si>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</si>
  <si>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</si>
  <si>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</si>
  <si>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</si>
  <si>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</si>
  <si>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</si>
  <si>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</si>
  <si>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</si>
  <si>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</si>
  <si>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</si>
  <si>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</si>
  <si>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</si>
  <si>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</si>
  <si>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</si>
  <si>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</si>
  <si>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</si>
  <si>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</si>
  <si>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</si>
  <si>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</si>
  <si>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</si>
  <si>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</si>
  <si>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</si>
  <si>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</si>
  <si>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</si>
  <si>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</si>
  <si>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</si>
  <si>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</si>
  <si>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</si>
  <si>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</si>
  <si>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</si>
  <si>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</si>
  <si>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</si>
  <si>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</si>
  <si>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</si>
  <si>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</si>
  <si>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</si>
  <si>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</si>
  <si>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</si>
  <si>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</si>
  <si>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</si>
  <si>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</si>
  <si>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</si>
  <si>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</si>
  <si>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</si>
  <si>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</si>
  <si>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</si>
  <si>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</si>
  <si>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</si>
  <si>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</si>
  <si>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</si>
  <si>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</si>
  <si>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</si>
  <si>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</si>
  <si>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</si>
  <si>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</si>
  <si>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</si>
  <si>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</si>
  <si>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</si>
  <si>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</si>
  <si>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</si>
  <si>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</si>
  <si>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</si>
  <si>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</si>
  <si>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</si>
  <si>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</si>
  <si>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</si>
  <si>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</si>
  <si>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</si>
  <si>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</si>
  <si>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</si>
  <si>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</si>
  <si>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</si>
  <si>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</si>
  <si>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</si>
  <si>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</si>
  <si>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</si>
  <si>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</si>
  <si>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</si>
  <si>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</si>
  <si>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</si>
  <si>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</si>
  <si>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</si>
  <si>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</si>
  <si>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</si>
  <si>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</si>
  <si>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</si>
  <si>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</si>
  <si>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</si>
  <si>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</si>
  <si>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</si>
  <si>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</si>
  <si>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</si>
  <si>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</si>
  <si>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</si>
  <si>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</si>
  <si>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</si>
  <si>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</si>
  <si>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</si>
  <si>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</si>
  <si>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</si>
  <si>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</si>
  <si>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</si>
  <si>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</si>
  <si>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</si>
  <si>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</si>
  <si>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</si>
  <si>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</si>
  <si>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</si>
  <si>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</si>
  <si>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</si>
  <si>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</si>
  <si>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</si>
  <si>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</si>
  <si>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</si>
  <si>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</si>
  <si>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</si>
  <si>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</si>
  <si>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</si>
  <si>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</si>
  <si>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</si>
  <si>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</si>
  <si>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</si>
  <si>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</si>
  <si>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</si>
  <si>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</si>
  <si>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</si>
  <si>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</si>
  <si>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</si>
  <si>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</si>
  <si>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</si>
  <si>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</si>
  <si>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</si>
  <si>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</si>
  <si>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</si>
  <si>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</si>
  <si>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</si>
  <si>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</si>
  <si>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</si>
  <si>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</si>
  <si>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</si>
  <si>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</si>
  <si>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</si>
  <si>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</si>
  <si>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</si>
  <si>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</si>
  <si>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</si>
  <si>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</si>
  <si>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</si>
  <si>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</si>
  <si>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</si>
  <si>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</si>
  <si>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</si>
  <si>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</si>
  <si>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</si>
  <si>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</si>
  <si>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</si>
  <si>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</si>
  <si>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</si>
  <si>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</si>
  <si>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</si>
  <si>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</si>
  <si>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</si>
  <si>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</si>
  <si>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</si>
  <si>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</si>
  <si>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</si>
  <si>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</si>
  <si>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</si>
  <si>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</si>
  <si>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</si>
  <si>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</si>
  <si>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</si>
  <si>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</si>
  <si>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</si>
  <si>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</si>
  <si>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</si>
  <si>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</si>
  <si>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</si>
  <si>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</si>
  <si>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</si>
  <si>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</si>
  <si>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</si>
  <si>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</si>
  <si>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</si>
  <si>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</si>
  <si>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</si>
  <si>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</si>
  <si>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</si>
  <si>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</si>
  <si>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</si>
  <si>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</si>
  <si>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</si>
  <si>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</si>
  <si>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</si>
  <si>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</si>
  <si>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</si>
  <si>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</si>
  <si>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</si>
  <si>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</si>
  <si>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</si>
  <si>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</si>
  <si>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</si>
  <si>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</si>
  <si>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</si>
  <si>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</si>
  <si>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</si>
  <si>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</si>
  <si>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</si>
  <si>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</si>
  <si>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</si>
  <si>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</si>
  <si>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</si>
  <si>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</si>
  <si>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</si>
  <si>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</si>
  <si>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</si>
  <si>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</si>
  <si>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</si>
  <si>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</si>
  <si>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</si>
  <si>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</si>
  <si>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</si>
  <si>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</si>
  <si>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</si>
  <si>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</si>
  <si>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</si>
  <si>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</si>
  <si>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</si>
  <si>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</si>
  <si>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</si>
  <si>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</si>
  <si>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</si>
  <si>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</si>
  <si>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</si>
  <si>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</si>
  <si>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</si>
  <si>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</si>
  <si>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</si>
  <si>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</si>
  <si>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</si>
  <si>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</si>
  <si>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</si>
  <si>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</si>
  <si>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</si>
  <si>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</si>
  <si>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</si>
  <si>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</si>
  <si>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</si>
  <si>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</si>
  <si>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</si>
  <si>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</si>
  <si>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</si>
  <si>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</si>
  <si>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</si>
  <si>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</si>
  <si>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</si>
  <si>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</si>
  <si>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</si>
  <si>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</si>
  <si>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</si>
  <si>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</si>
  <si>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</si>
  <si>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</si>
  <si>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</si>
  <si>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</si>
  <si>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</si>
  <si>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</si>
  <si>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</si>
  <si>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</si>
  <si>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</si>
  <si>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</si>
  <si>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</si>
  <si>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</si>
  <si>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</si>
  <si>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</si>
  <si>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</si>
  <si>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</si>
  <si>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</si>
  <si>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</si>
  <si>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</si>
  <si>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</si>
  <si>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</si>
  <si>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</si>
  <si>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</si>
  <si>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</si>
  <si>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</si>
  <si>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</si>
  <si>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</si>
  <si>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</si>
  <si>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</si>
  <si>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</si>
  <si>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</si>
  <si>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</si>
  <si>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</si>
  <si>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</si>
  <si>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</si>
  <si>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</si>
  <si>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</si>
  <si>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</si>
  <si>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</si>
  <si>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</si>
  <si>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</si>
  <si>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</si>
  <si>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</si>
  <si>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</si>
  <si>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</si>
  <si>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</si>
  <si>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</si>
  <si>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</si>
  <si>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</si>
  <si>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</si>
  <si>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</si>
  <si>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</si>
  <si>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</si>
  <si>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</si>
  <si>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</si>
  <si>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</si>
  <si>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</si>
  <si>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</si>
  <si>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</si>
  <si>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</si>
  <si>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</si>
  <si>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</si>
  <si>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</si>
  <si>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</si>
  <si>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</si>
  <si>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</si>
  <si>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</si>
  <si>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</si>
  <si>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</si>
  <si>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</si>
  <si>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</si>
  <si>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</si>
  <si>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</si>
  <si>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</si>
  <si>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</si>
  <si>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</si>
  <si>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</si>
  <si>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</si>
  <si>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</si>
  <si>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</si>
  <si>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</si>
  <si>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</si>
  <si>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</si>
  <si>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</si>
  <si>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</si>
  <si>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</si>
  <si>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</si>
  <si>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</si>
  <si>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</si>
  <si>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</si>
  <si>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</si>
  <si>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</si>
  <si>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</si>
  <si>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</si>
  <si>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</si>
  <si>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</si>
  <si>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</si>
  <si>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</si>
  <si>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</si>
  <si>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</si>
  <si>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</si>
  <si>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</si>
  <si>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</si>
  <si>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</si>
  <si>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</si>
  <si>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</si>
  <si>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</si>
  <si>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</si>
  <si>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</si>
  <si>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</si>
  <si>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</si>
  <si>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</si>
  <si>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</si>
  <si>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</si>
  <si>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</si>
  <si>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</si>
  <si>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</si>
  <si>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</si>
  <si>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</si>
  <si>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</si>
  <si>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</si>
  <si>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</si>
  <si>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</si>
  <si>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</si>
  <si>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</si>
  <si>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</si>
  <si>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</si>
  <si>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</si>
  <si>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</si>
  <si>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</si>
  <si>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</si>
  <si>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</si>
  <si>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</si>
  <si>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</si>
  <si>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</si>
  <si>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</si>
  <si>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</si>
  <si>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</si>
  <si>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</si>
  <si>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</si>
  <si>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</si>
  <si>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</si>
  <si>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</si>
  <si>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</si>
  <si>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</si>
  <si>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</si>
  <si>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</si>
  <si>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</si>
  <si>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</si>
  <si>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</si>
  <si>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</si>
  <si>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</si>
  <si>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</si>
  <si>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</si>
  <si>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</si>
  <si>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</si>
  <si>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</si>
  <si>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</si>
  <si>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</si>
  <si>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</si>
  <si>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</si>
  <si>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</si>
  <si>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</si>
  <si>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</si>
  <si>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</si>
  <si>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</si>
  <si>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</si>
  <si>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</si>
  <si>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</si>
  <si>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</si>
  <si>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</si>
  <si>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</si>
  <si>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</si>
  <si>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</si>
  <si>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</si>
  <si>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</si>
  <si>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</si>
  <si>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</si>
  <si>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</si>
  <si>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</si>
  <si>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</si>
  <si>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</si>
  <si>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</si>
  <si>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</si>
  <si>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</si>
  <si>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</si>
  <si>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</si>
  <si>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</si>
  <si>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</si>
  <si>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</si>
  <si>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</si>
  <si>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</si>
  <si>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</si>
  <si>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</si>
  <si>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</si>
  <si>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</si>
  <si>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</si>
  <si>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</si>
  <si>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</si>
  <si>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</si>
  <si>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</si>
  <si>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</si>
  <si>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</si>
  <si>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</si>
  <si>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</si>
  <si>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</si>
  <si>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</si>
  <si>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</si>
  <si>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</si>
  <si>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</si>
  <si>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</si>
  <si>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</si>
  <si>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</si>
  <si>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</si>
  <si>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</si>
  <si>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</si>
  <si>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</si>
  <si>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</si>
  <si>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</si>
  <si>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</si>
  <si>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</si>
  <si>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</si>
  <si>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</si>
  <si>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</si>
  <si>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</si>
  <si>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</si>
  <si>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</si>
  <si>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</si>
  <si>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</si>
  <si>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</si>
  <si>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</si>
  <si>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</si>
  <si>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</si>
  <si>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</si>
  <si>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</si>
  <si>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</si>
  <si>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</si>
  <si>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</si>
  <si>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</si>
  <si>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</si>
  <si>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</si>
  <si>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</si>
  <si>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</si>
  <si>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</si>
  <si>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</si>
  <si>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</si>
  <si>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</si>
  <si>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</si>
  <si>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</si>
  <si>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</si>
  <si>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</si>
  <si>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</si>
  <si>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</si>
  <si>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</si>
  <si>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</si>
  <si>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</si>
  <si>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</si>
  <si>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</si>
  <si>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</si>
  <si>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</si>
  <si>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</si>
  <si>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</si>
  <si>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</si>
  <si>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</si>
  <si>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</si>
  <si>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</si>
  <si>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</si>
  <si>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</si>
  <si>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</si>
  <si>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</si>
  <si>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</si>
  <si>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</si>
  <si>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</si>
  <si>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</si>
  <si>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</si>
  <si>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</si>
  <si>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</si>
  <si>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</si>
  <si>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</si>
  <si>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</si>
  <si>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</si>
  <si>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</si>
  <si>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</si>
  <si>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</si>
  <si>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</si>
  <si>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</si>
  <si>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</si>
  <si>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</si>
  <si>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</si>
  <si>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</si>
  <si>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</si>
  <si>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</si>
  <si>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</si>
  <si>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</si>
  <si>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</si>
  <si>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</si>
  <si>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</si>
  <si>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</si>
  <si>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</si>
  <si>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</si>
  <si>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</si>
  <si>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</si>
  <si>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</si>
  <si>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</si>
  <si>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</si>
  <si>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</si>
  <si>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</si>
  <si>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</si>
  <si>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</si>
  <si>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</si>
  <si>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</si>
  <si>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</si>
  <si>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</si>
  <si>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</si>
  <si>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</si>
  <si>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</si>
  <si>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</si>
  <si>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</si>
  <si>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</si>
  <si>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</si>
  <si>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</si>
  <si>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</si>
  <si>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</si>
  <si>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</si>
  <si>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</si>
  <si>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</si>
  <si>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</si>
  <si>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</si>
  <si>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</si>
  <si>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</si>
  <si>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</si>
  <si>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</si>
  <si>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</si>
  <si>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</si>
  <si>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</si>
  <si>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</si>
  <si>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</si>
  <si>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</si>
  <si>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</si>
  <si>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</si>
  <si>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</si>
  <si>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</si>
  <si>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</si>
  <si>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</si>
  <si>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</si>
  <si>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</si>
  <si>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</si>
  <si>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</si>
  <si>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</si>
  <si>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</si>
  <si>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</si>
  <si>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</si>
  <si>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</si>
  <si>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</si>
  <si>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</si>
  <si>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</si>
  <si>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</si>
  <si>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</si>
  <si>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</si>
  <si>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</si>
  <si>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</si>
  <si>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</si>
  <si>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</si>
  <si>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</si>
  <si>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</si>
  <si>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</si>
  <si>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</si>
  <si>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</si>
  <si>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</si>
  <si>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</si>
  <si>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</si>
  <si>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</si>
  <si>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</si>
  <si>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</si>
  <si>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</si>
  <si>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</si>
  <si>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</si>
  <si>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</si>
  <si>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</si>
  <si>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</si>
  <si>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</si>
  <si>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</si>
  <si>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</si>
  <si>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</si>
  <si>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</si>
  <si>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</si>
  <si>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</si>
  <si>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</si>
  <si>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</si>
  <si>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</si>
  <si>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</si>
  <si>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</si>
  <si>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</si>
  <si>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</si>
  <si>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</si>
  <si>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</si>
  <si>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</si>
  <si>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</si>
  <si>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</si>
  <si>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</si>
  <si>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</si>
  <si>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</si>
  <si>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</si>
  <si>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</si>
  <si>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</si>
  <si>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</si>
  <si>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</si>
  <si>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</si>
  <si>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</si>
  <si>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</si>
  <si>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</si>
  <si>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</si>
  <si>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</si>
  <si>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</si>
  <si>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</si>
  <si>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</si>
  <si>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</si>
  <si>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</si>
  <si>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</si>
  <si>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</si>
  <si>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</si>
  <si>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</si>
  <si>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</si>
  <si>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</si>
  <si>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</si>
  <si>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</si>
  <si>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</si>
  <si>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</si>
  <si>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</si>
  <si>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</si>
  <si>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</si>
  <si>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</si>
  <si>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</si>
  <si>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</si>
  <si>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</si>
  <si>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</si>
  <si>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</si>
  <si>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</si>
  <si>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</si>
  <si>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</si>
  <si>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</si>
  <si>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</si>
  <si>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</si>
  <si>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</si>
  <si>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</si>
  <si>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</si>
  <si>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</si>
  <si>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</si>
  <si>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</si>
  <si>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</si>
  <si>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</si>
  <si>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</si>
  <si>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</si>
  <si>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</si>
  <si>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</si>
  <si>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</si>
  <si>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</si>
  <si>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</si>
  <si>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</si>
  <si>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</si>
  <si>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</si>
  <si>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</si>
  <si>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</si>
  <si>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</si>
  <si>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</si>
  <si>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</si>
  <si>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</si>
  <si>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</si>
  <si>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</si>
  <si>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</si>
  <si>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</si>
  <si>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</si>
  <si>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</si>
  <si>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</si>
  <si>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</si>
  <si>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</si>
  <si>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</si>
  <si>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</si>
  <si>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</si>
  <si>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</si>
  <si>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</si>
  <si>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</si>
  <si>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</si>
  <si>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</si>
  <si>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</si>
  <si>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</si>
  <si>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</si>
  <si>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</si>
  <si>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</si>
  <si>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</si>
  <si>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</si>
  <si>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</si>
  <si>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</si>
  <si>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</si>
  <si>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</si>
  <si>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</si>
  <si>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</si>
  <si>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</si>
  <si>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</si>
  <si>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</si>
  <si>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</si>
  <si>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</si>
  <si>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</si>
  <si>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</si>
  <si>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</si>
  <si>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</si>
  <si>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</si>
  <si>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</si>
  <si>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</si>
  <si>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</si>
  <si>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</si>
  <si>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</si>
  <si>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</si>
  <si>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</si>
  <si>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</si>
  <si>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</si>
  <si>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</si>
  <si>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</si>
  <si>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</si>
  <si>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</si>
  <si>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</si>
  <si>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</si>
  <si>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</si>
  <si>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</si>
  <si>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</si>
  <si>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</si>
  <si>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</si>
  <si>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</si>
  <si>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</si>
  <si>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</si>
  <si>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</si>
  <si>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</si>
  <si>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</si>
  <si>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</si>
  <si>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</si>
  <si>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</si>
  <si>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</si>
  <si>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</si>
  <si>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</si>
  <si>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</si>
  <si>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</si>
  <si>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</si>
  <si>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</si>
  <si>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</si>
  <si>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</si>
  <si>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</si>
  <si>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</si>
  <si>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</si>
  <si>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</si>
  <si>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</si>
  <si>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</si>
  <si>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</si>
  <si>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</si>
  <si>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</si>
  <si>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</si>
  <si>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</si>
  <si>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</si>
  <si>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</si>
  <si>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</si>
  <si>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</si>
  <si>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</si>
  <si>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</si>
  <si>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</si>
  <si>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</si>
  <si>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</si>
  <si>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</si>
  <si>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</si>
  <si>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</si>
  <si>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</si>
  <si>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</si>
  <si>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</si>
  <si>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</si>
  <si>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</si>
  <si>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</si>
  <si>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</si>
  <si>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</si>
  <si>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</si>
  <si>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</si>
  <si>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</si>
  <si>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</si>
  <si>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</si>
  <si>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</si>
  <si>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</si>
  <si>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</si>
  <si>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</si>
  <si>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</si>
  <si>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</si>
  <si>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</si>
  <si>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</si>
  <si>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</si>
  <si>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</si>
  <si>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</si>
  <si>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</si>
  <si>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</si>
  <si>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</si>
  <si>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</si>
  <si>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</si>
  <si>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</si>
  <si>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</si>
  <si>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</si>
  <si>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</si>
  <si>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</si>
  <si>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</si>
  <si>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</si>
  <si>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</si>
  <si>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</si>
  <si>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</si>
  <si>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</si>
  <si>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</si>
  <si>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</si>
  <si>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</si>
  <si>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</si>
  <si>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</si>
  <si>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</si>
  <si>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</si>
  <si>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</si>
  <si>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</si>
  <si>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</si>
  <si>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</si>
  <si>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</si>
  <si>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</si>
  <si>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</si>
  <si>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</si>
  <si>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</si>
  <si>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</si>
  <si>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</si>
  <si>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</si>
  <si>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</si>
  <si>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</si>
  <si>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</si>
  <si>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</si>
  <si>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</si>
  <si>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</si>
  <si>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</si>
  <si>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</si>
  <si>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</si>
  <si>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</si>
  <si>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</si>
  <si>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</si>
  <si>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</si>
  <si>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</si>
  <si>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</si>
  <si>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</si>
  <si>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</si>
  <si>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</si>
  <si>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</si>
  <si>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</si>
  <si>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</si>
  <si>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</si>
  <si>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</si>
  <si>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</si>
  <si>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</si>
  <si>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</si>
  <si>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</si>
  <si>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</si>
  <si>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</si>
  <si>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</si>
  <si>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</si>
  <si>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</si>
  <si>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</si>
  <si>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</si>
  <si>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</si>
  <si>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</si>
  <si>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</si>
  <si>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</si>
  <si>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</si>
  <si>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</si>
  <si>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</si>
  <si>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</si>
  <si>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</si>
  <si>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</si>
  <si>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</si>
  <si>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</si>
  <si>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</si>
  <si>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</si>
  <si>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</si>
  <si>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</si>
  <si>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</si>
  <si>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</si>
  <si>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</si>
  <si>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</si>
  <si>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</si>
  <si>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</si>
  <si>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</si>
  <si>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</si>
  <si>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</si>
  <si>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</si>
  <si>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</si>
  <si>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</si>
  <si>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</si>
  <si>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</si>
  <si>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</si>
  <si>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</si>
  <si>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</si>
  <si>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</si>
  <si>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</si>
  <si>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</si>
  <si>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</si>
  <si>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</si>
  <si>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</si>
  <si>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</si>
  <si>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</si>
  <si>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</si>
  <si>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</si>
  <si>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</si>
  <si>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</si>
  <si>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</si>
  <si>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</si>
  <si>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</si>
  <si>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</si>
  <si>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</si>
  <si>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</si>
  <si>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</si>
  <si>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</si>
  <si>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</si>
  <si>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</si>
  <si>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</si>
  <si>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</si>
  <si>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</si>
  <si>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</si>
  <si>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</si>
  <si>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</si>
  <si>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</si>
  <si>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</si>
  <si>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</si>
  <si>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</si>
  <si>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</si>
  <si>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</si>
  <si>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</si>
  <si>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</si>
  <si>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</si>
  <si>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</si>
  <si>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</si>
  <si>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</si>
  <si>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</si>
  <si>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</si>
  <si>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</si>
  <si>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</si>
  <si>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</si>
  <si>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</si>
  <si>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</si>
  <si>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</si>
  <si>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</si>
  <si>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</si>
  <si>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</si>
  <si>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</si>
  <si>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</si>
  <si>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</si>
  <si>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</si>
  <si>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</si>
  <si>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</si>
  <si>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</si>
  <si>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</si>
  <si>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</si>
  <si>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</si>
  <si>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</si>
  <si>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</si>
  <si>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</si>
  <si>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</si>
  <si>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</si>
  <si>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</si>
  <si>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</si>
  <si>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</si>
  <si>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</si>
  <si>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</si>
  <si>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</si>
  <si>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</si>
  <si>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</si>
  <si>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</si>
  <si>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</si>
  <si>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</si>
  <si>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</si>
  <si>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</si>
  <si>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</si>
  <si>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</si>
  <si>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</si>
  <si>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</si>
  <si>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</si>
  <si>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</si>
  <si>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</si>
  <si>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</si>
  <si>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</si>
  <si>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</si>
  <si>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</si>
  <si>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</si>
  <si>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</si>
  <si>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</si>
  <si>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</si>
  <si>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</si>
  <si>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</si>
  <si>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</si>
  <si>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</si>
  <si>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</si>
  <si>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</si>
  <si>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</si>
  <si>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</si>
  <si>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</si>
  <si>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</si>
  <si>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</si>
  <si>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</si>
  <si>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</si>
  <si>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</si>
  <si>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</si>
  <si>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</si>
  <si>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</si>
  <si>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</si>
  <si>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</si>
  <si>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</si>
  <si>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</si>
  <si>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</si>
  <si>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</si>
  <si>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</si>
  <si>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</si>
  <si>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</si>
  <si>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</si>
  <si>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</si>
  <si>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</si>
  <si>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</si>
  <si>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</si>
  <si>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</si>
  <si>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</si>
  <si>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</si>
  <si>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</si>
  <si>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</si>
  <si>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</si>
  <si>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</si>
  <si>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</si>
  <si>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</si>
  <si>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</si>
  <si>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</si>
  <si>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</si>
  <si>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</si>
  <si>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</si>
  <si>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</si>
  <si>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</si>
  <si>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</si>
  <si>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</si>
  <si>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</si>
  <si>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</si>
  <si>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</si>
  <si>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</si>
  <si>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</si>
  <si>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</si>
  <si>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</si>
  <si>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</si>
  <si>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</si>
  <si>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</si>
  <si>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</si>
  <si>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</si>
  <si>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</si>
  <si>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</si>
  <si>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</si>
  <si>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</si>
  <si>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</si>
  <si>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</si>
  <si>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</si>
  <si>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</si>
  <si>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</si>
  <si>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</si>
  <si>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</si>
  <si>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</si>
  <si>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</si>
  <si>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</si>
  <si>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</si>
  <si>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</si>
  <si>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</si>
  <si>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</si>
  <si>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</si>
  <si>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</si>
  <si>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</si>
  <si>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</si>
  <si>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</si>
  <si>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</si>
  <si>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</si>
  <si>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</si>
  <si>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</si>
  <si>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</si>
  <si>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</si>
  <si>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</si>
  <si>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</si>
  <si>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</si>
  <si>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</si>
  <si>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</si>
  <si>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</si>
  <si>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</si>
  <si>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</si>
  <si>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</si>
  <si>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</si>
  <si>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</si>
  <si>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</si>
  <si>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</si>
  <si>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</si>
  <si>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</si>
  <si>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</si>
  <si>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</si>
  <si>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</si>
  <si>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</si>
  <si>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</si>
  <si>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</si>
  <si>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</si>
  <si>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</si>
  <si>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</si>
  <si>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</si>
  <si>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</si>
  <si>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</si>
  <si>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</si>
  <si>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</si>
  <si>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</si>
  <si>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</si>
  <si>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</si>
  <si>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</si>
  <si>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</si>
  <si>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</si>
  <si>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</si>
  <si>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</si>
  <si>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</si>
  <si>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</si>
  <si>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</si>
  <si>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</si>
  <si>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</si>
  <si>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</si>
  <si>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</si>
  <si>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</si>
  <si>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</si>
  <si>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</si>
  <si>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</si>
  <si>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</si>
  <si>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</si>
  <si>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</si>
  <si>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</si>
  <si>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</si>
  <si>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</si>
  <si>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</si>
  <si>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</si>
  <si>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</si>
  <si>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</si>
  <si>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</si>
  <si>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</si>
  <si>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</si>
  <si>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</si>
  <si>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</si>
  <si>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</si>
  <si>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</si>
  <si>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</si>
  <si>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</si>
  <si>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</si>
  <si>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</si>
  <si>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</si>
  <si>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</si>
  <si>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</si>
  <si>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</si>
  <si>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</si>
  <si>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</si>
  <si>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</si>
  <si>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</si>
  <si>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</si>
  <si>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</si>
  <si>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</si>
  <si>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</si>
  <si>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</si>
  <si>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</si>
  <si>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</si>
  <si>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</si>
  <si>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</si>
  <si>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</si>
  <si>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</si>
  <si>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</si>
  <si>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</si>
  <si>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</si>
  <si>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</si>
  <si>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</si>
  <si>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</si>
  <si>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</si>
  <si>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</si>
  <si>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</si>
  <si>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</si>
  <si>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</si>
  <si>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</si>
  <si>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</si>
  <si>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</si>
  <si>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</si>
  <si>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</si>
  <si>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</si>
  <si>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</si>
  <si>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</si>
  <si>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</si>
  <si>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</si>
  <si>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</si>
  <si>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</si>
  <si>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</si>
  <si>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</si>
  <si>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</si>
  <si>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</si>
  <si>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</si>
  <si>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</si>
  <si>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</si>
  <si>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</si>
  <si>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</si>
  <si>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</si>
  <si>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</si>
  <si>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</si>
  <si>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</si>
  <si>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</si>
  <si>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</si>
  <si>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</si>
  <si>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</si>
  <si>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</si>
  <si>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</si>
  <si>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</si>
  <si>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</si>
  <si>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</si>
  <si>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</si>
  <si>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</si>
  <si>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</si>
  <si>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</si>
  <si>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</si>
  <si>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</si>
  <si>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</si>
  <si>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</si>
  <si>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</si>
  <si>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</si>
  <si>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</si>
  <si>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</si>
  <si>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</si>
  <si>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</si>
  <si>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</si>
  <si>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</si>
  <si>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</si>
  <si>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</si>
  <si>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</si>
  <si>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</si>
  <si>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</si>
  <si>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</si>
  <si>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</si>
  <si>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</si>
  <si>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</si>
  <si>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</si>
  <si>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</si>
  <si>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</si>
  <si>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</si>
  <si>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</si>
  <si>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</si>
  <si>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</si>
  <si>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</si>
  <si>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</si>
  <si>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</si>
  <si>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</si>
  <si>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</si>
  <si>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</si>
  <si>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</si>
  <si>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</si>
  <si>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</si>
  <si>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</si>
  <si>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</si>
  <si>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</si>
  <si>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</si>
  <si>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</si>
  <si>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</si>
  <si>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</si>
  <si>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</si>
  <si>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</si>
  <si>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</si>
  <si>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</si>
  <si>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</si>
  <si>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</si>
  <si>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</si>
  <si>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</si>
  <si>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</si>
  <si>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</si>
  <si>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</si>
  <si>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</si>
  <si>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</si>
  <si>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</si>
  <si>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</si>
  <si>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</si>
  <si>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</si>
  <si>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</si>
  <si>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</si>
  <si>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</si>
  <si>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</si>
  <si>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</si>
  <si>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</si>
  <si>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</si>
  <si>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</si>
  <si>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</si>
  <si>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</si>
  <si>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</si>
  <si>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</si>
  <si>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</si>
  <si>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</si>
  <si>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</si>
  <si>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</si>
  <si>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</si>
  <si>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</si>
  <si>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</si>
  <si>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</si>
  <si>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</si>
  <si>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</si>
  <si>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</si>
  <si>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</si>
  <si>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</si>
  <si>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</si>
  <si>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</si>
  <si>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</si>
  <si>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</si>
  <si>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</si>
  <si>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</si>
  <si>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</si>
  <si>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</si>
  <si>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</si>
  <si>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</si>
  <si>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</si>
  <si>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</si>
  <si>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</si>
  <si>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</si>
  <si>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</si>
  <si>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</si>
  <si>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</si>
  <si>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</si>
  <si>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</si>
  <si>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</si>
  <si>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</si>
  <si>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</si>
  <si>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</si>
  <si>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</si>
  <si>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</si>
  <si>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</si>
  <si>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</si>
  <si>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</si>
  <si>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</si>
  <si>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</si>
  <si>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</si>
  <si>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</si>
  <si>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</si>
  <si>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</si>
  <si>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</si>
  <si>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</si>
  <si>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</si>
  <si>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</si>
  <si>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</si>
  <si>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</si>
  <si>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</si>
  <si>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</si>
  <si>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</si>
  <si>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</si>
  <si>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</si>
  <si>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</si>
  <si>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</si>
  <si>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</si>
  <si>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</si>
  <si>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</si>
  <si>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</si>
  <si>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</si>
  <si>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</si>
  <si>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</si>
  <si>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</si>
  <si>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</si>
  <si>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</si>
  <si>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</si>
  <si>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</si>
  <si>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</si>
  <si>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</si>
  <si>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</si>
  <si>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</si>
  <si>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</si>
  <si>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</si>
  <si>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</si>
  <si>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</si>
  <si>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</si>
  <si>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</si>
  <si>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</si>
  <si>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</si>
  <si>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</si>
  <si>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</si>
  <si>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</si>
  <si>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</si>
  <si>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</si>
  <si>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</si>
  <si>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</si>
  <si>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</si>
  <si>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</si>
  <si>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</si>
  <si>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</si>
  <si>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</si>
  <si>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</si>
  <si>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</si>
  <si>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</si>
  <si>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</si>
  <si>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</si>
  <si>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</si>
  <si>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</si>
  <si>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</si>
  <si>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</si>
  <si>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</si>
  <si>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</si>
  <si>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</si>
  <si>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</si>
  <si>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</si>
  <si>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</si>
  <si>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</si>
  <si>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</si>
  <si>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</si>
  <si>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</si>
  <si>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</si>
  <si>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</si>
  <si>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</si>
  <si>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</si>
  <si>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</si>
  <si>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</si>
  <si>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</si>
  <si>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</si>
  <si>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</si>
  <si>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</si>
  <si>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</si>
  <si>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</si>
  <si>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</si>
  <si>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</si>
  <si>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</si>
  <si>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</si>
  <si>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</si>
  <si>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</si>
  <si>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</si>
  <si>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</si>
  <si>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</si>
  <si>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</si>
  <si>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</si>
  <si>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</si>
  <si>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</si>
  <si>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</si>
  <si>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</si>
  <si>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</si>
  <si>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</si>
  <si>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</si>
  <si>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</si>
  <si>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</si>
  <si>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</si>
  <si>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</si>
  <si>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</si>
  <si>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</si>
  <si>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</si>
  <si>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</si>
  <si>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</si>
  <si>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</si>
  <si>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</si>
  <si>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</si>
  <si>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</si>
  <si>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</si>
  <si>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</si>
  <si>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</si>
  <si>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</si>
  <si>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</si>
  <si>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</si>
  <si>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</si>
  <si>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</si>
  <si>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</si>
  <si>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</si>
  <si>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</si>
  <si>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</si>
  <si>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</si>
  <si>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</si>
  <si>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</si>
  <si>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</si>
  <si>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</si>
  <si>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</si>
  <si>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</si>
  <si>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</si>
  <si>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</si>
  <si>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</si>
  <si>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</si>
  <si>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</si>
  <si>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</si>
  <si>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</si>
  <si>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</si>
  <si>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</si>
  <si>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</si>
  <si>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</si>
  <si>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</si>
  <si>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</si>
  <si>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</si>
  <si>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</si>
  <si>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</si>
  <si>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</si>
  <si>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</si>
  <si>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</si>
  <si>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</si>
  <si>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</si>
  <si>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</si>
  <si>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</si>
  <si>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</si>
  <si>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</si>
  <si>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</si>
  <si>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</si>
  <si>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</si>
  <si>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</si>
  <si>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</si>
  <si>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</si>
  <si>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</si>
  <si>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</si>
  <si>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</si>
  <si>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</si>
  <si>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</si>
  <si>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</si>
  <si>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</si>
  <si>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</si>
  <si>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</si>
  <si>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</si>
  <si>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</si>
  <si>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</si>
  <si>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</si>
  <si>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</si>
  <si>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</si>
  <si>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</si>
  <si>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</si>
  <si>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</si>
  <si>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</si>
  <si>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</si>
  <si>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</si>
  <si>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</si>
  <si>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</si>
  <si>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</si>
  <si>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</si>
  <si>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</si>
  <si>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</si>
  <si>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</si>
  <si>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</si>
  <si>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</si>
  <si>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</si>
  <si>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</si>
  <si>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</si>
  <si>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</si>
  <si>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</si>
  <si>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</si>
  <si>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</si>
  <si>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</si>
  <si>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</si>
  <si>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</si>
  <si>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</si>
  <si>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</si>
  <si>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</si>
  <si>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</si>
  <si>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</si>
  <si>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</si>
  <si>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</si>
  <si>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</si>
  <si>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</si>
  <si>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</si>
  <si>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</si>
  <si>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</si>
  <si>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</si>
  <si>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</si>
  <si>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</si>
  <si>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</si>
  <si>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</si>
  <si>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</si>
  <si>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</si>
  <si>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</si>
  <si>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</si>
  <si>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</si>
  <si>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</si>
  <si>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</si>
  <si>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</si>
  <si>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</si>
  <si>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</si>
  <si>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</si>
  <si>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</si>
  <si>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</si>
  <si>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</si>
  <si>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</si>
  <si>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</si>
  <si>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</si>
  <si>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</si>
  <si>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</si>
  <si>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</si>
  <si>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</si>
  <si>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</si>
  <si>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</si>
  <si>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</si>
  <si>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</si>
  <si>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</si>
  <si>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</si>
  <si>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</si>
  <si>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</si>
  <si>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</si>
  <si>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</si>
  <si>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</si>
  <si>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</si>
  <si>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</si>
  <si>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</si>
  <si>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</si>
  <si>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</si>
  <si>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</si>
  <si>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</si>
  <si>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</si>
  <si>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</si>
  <si>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</si>
  <si>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</si>
  <si>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</si>
  <si>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</si>
  <si>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</si>
  <si>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</si>
  <si>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</si>
  <si>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</si>
  <si>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</si>
  <si>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</si>
  <si>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</si>
  <si>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</si>
  <si>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</si>
  <si>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</si>
  <si>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</si>
  <si>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</si>
  <si>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</si>
  <si>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</si>
  <si>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</si>
  <si>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</si>
  <si>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</si>
  <si>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</si>
  <si>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</si>
  <si>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</si>
  <si>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</si>
  <si>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</si>
  <si>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</si>
  <si>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</si>
  <si>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</si>
  <si>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</si>
  <si>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</si>
  <si>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</si>
  <si>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</si>
  <si>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</si>
  <si>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</si>
  <si>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</si>
  <si>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</si>
  <si>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</si>
  <si>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</si>
  <si>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</si>
  <si>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</si>
  <si>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</si>
  <si>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</si>
  <si>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</si>
  <si>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</si>
  <si>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</si>
  <si>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</si>
  <si>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</si>
  <si>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</si>
  <si>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</si>
  <si>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</si>
  <si>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</si>
  <si>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</si>
  <si>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</si>
  <si>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</si>
  <si>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</si>
  <si>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</si>
  <si>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</si>
  <si>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</si>
  <si>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</si>
  <si>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</si>
  <si>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</si>
  <si>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</si>
  <si>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</si>
  <si>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</si>
  <si>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</si>
  <si>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</si>
  <si>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</si>
  <si>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</si>
  <si>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</si>
  <si>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</si>
  <si>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</si>
  <si>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</si>
  <si>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</si>
  <si>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</si>
  <si>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</si>
  <si>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</si>
  <si>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</si>
  <si>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</si>
  <si>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</si>
  <si>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</si>
  <si>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</si>
  <si>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</si>
  <si>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</si>
  <si>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</si>
  <si>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</si>
  <si>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</si>
  <si>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</si>
  <si>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</si>
  <si>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</si>
  <si>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</si>
  <si>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</si>
  <si>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</si>
  <si>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</si>
  <si>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</si>
  <si>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</si>
  <si>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</si>
  <si>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</si>
  <si>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</si>
  <si>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</si>
  <si>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</si>
  <si>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</si>
  <si>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</si>
  <si>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</si>
  <si>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</si>
  <si>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</si>
  <si>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</si>
  <si>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</si>
  <si>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</si>
  <si>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</si>
  <si>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</si>
  <si>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</si>
  <si>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</si>
  <si>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</si>
  <si>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</si>
  <si>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</si>
  <si>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</si>
  <si>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</si>
  <si>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</si>
  <si>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</si>
  <si>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</si>
  <si>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</si>
  <si>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</si>
  <si>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</si>
  <si>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</si>
  <si>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</si>
  <si>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</si>
  <si>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</si>
  <si>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</si>
  <si>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</si>
  <si>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</si>
  <si>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</si>
  <si>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</si>
  <si>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</si>
  <si>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</si>
  <si>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</si>
  <si>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</si>
  <si>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</si>
  <si>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</si>
  <si>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</si>
  <si>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</si>
  <si>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</si>
  <si>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</si>
  <si>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</si>
  <si>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</si>
  <si>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</si>
  <si>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</si>
  <si>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</si>
  <si>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</si>
  <si>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</si>
  <si>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</si>
  <si>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</si>
  <si>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</si>
  <si>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</si>
  <si>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</si>
  <si>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</si>
  <si>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</si>
  <si>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</si>
  <si>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</si>
  <si>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</si>
  <si>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</si>
  <si>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</si>
  <si>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</si>
  <si>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</si>
  <si>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</si>
  <si>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</si>
  <si>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</si>
  <si>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</si>
  <si>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</si>
  <si>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</si>
  <si>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</si>
  <si>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</si>
  <si>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</si>
  <si>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</si>
  <si>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</si>
  <si>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</si>
  <si>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</si>
  <si>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</si>
  <si>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</si>
  <si>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</si>
  <si>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</si>
  <si>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</si>
  <si>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</si>
  <si>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</si>
  <si>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</si>
  <si>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</si>
  <si>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</si>
  <si>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</si>
  <si>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</si>
  <si>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</si>
  <si>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</si>
  <si>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</si>
  <si>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</si>
  <si>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</si>
  <si>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</si>
  <si>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</si>
  <si>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</si>
  <si>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</si>
  <si>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</si>
  <si>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</si>
  <si>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</si>
  <si>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</si>
  <si>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</si>
  <si>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</si>
  <si>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</si>
  <si>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</si>
  <si>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</si>
  <si>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</si>
  <si>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</si>
  <si>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</si>
  <si>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</si>
  <si>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</si>
  <si>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</si>
  <si>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</si>
  <si>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</si>
  <si>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</si>
  <si>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</si>
  <si>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</si>
  <si>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</si>
  <si>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</si>
  <si>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</si>
  <si>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</si>
  <si>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</si>
  <si>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</si>
  <si>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</si>
  <si>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</si>
  <si>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</si>
  <si>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</si>
  <si>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</si>
  <si>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</si>
  <si>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</si>
  <si>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</si>
  <si>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</si>
  <si>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</si>
  <si>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</si>
  <si>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</si>
  <si>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</si>
  <si>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</si>
  <si>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</si>
  <si>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</si>
  <si>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</si>
  <si>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</si>
  <si>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</si>
  <si>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</si>
  <si>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</si>
  <si>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</si>
  <si>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</si>
  <si>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</si>
  <si>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</si>
  <si>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</si>
  <si>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</si>
  <si>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</si>
  <si>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</si>
  <si>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</si>
  <si>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</si>
  <si>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</si>
  <si>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</si>
  <si>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</si>
  <si>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</si>
  <si>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</si>
  <si>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</si>
  <si>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</si>
  <si>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</si>
  <si>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</si>
  <si>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</si>
  <si>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</si>
  <si>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</si>
  <si>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</si>
  <si>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</si>
  <si>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</si>
  <si>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</si>
  <si>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</si>
  <si>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</si>
  <si>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</si>
  <si>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</si>
  <si>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</si>
  <si>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</si>
  <si>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</si>
  <si>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</si>
  <si>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</si>
  <si>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</si>
  <si>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</si>
  <si>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</si>
  <si>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</si>
  <si>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</si>
  <si>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</si>
  <si>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</si>
  <si>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</si>
  <si>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</si>
  <si>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</si>
  <si>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</si>
  <si>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</si>
  <si>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</si>
  <si>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</si>
  <si>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</si>
  <si>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</si>
  <si>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</si>
  <si>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</si>
  <si>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</si>
  <si>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</si>
  <si>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</si>
  <si>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</si>
  <si>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</si>
  <si>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</si>
  <si>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</si>
  <si>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</si>
  <si>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</si>
  <si>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</si>
  <si>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</si>
  <si>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</si>
  <si>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</si>
  <si>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</si>
  <si>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</si>
  <si>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</si>
  <si>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</si>
  <si>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</si>
  <si>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</si>
  <si>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</si>
  <si>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</si>
  <si>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</si>
  <si>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</si>
  <si>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</si>
  <si>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</si>
  <si>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</si>
  <si>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</si>
  <si>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</si>
  <si>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</si>
  <si>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</si>
  <si>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</si>
  <si>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</si>
  <si>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</si>
  <si>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</si>
  <si>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</si>
  <si>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</si>
  <si>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</si>
  <si>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</si>
  <si>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</si>
  <si>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</si>
  <si>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</si>
  <si>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</si>
  <si>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</si>
  <si>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</si>
  <si>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</si>
  <si>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</si>
  <si>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</si>
  <si>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</si>
  <si>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</si>
  <si>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</si>
  <si>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</si>
  <si>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</si>
  <si>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</si>
  <si>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</si>
  <si>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</si>
  <si>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</si>
  <si>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</si>
  <si>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</si>
  <si>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</si>
  <si>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</si>
  <si>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</si>
  <si>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</si>
  <si>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</si>
  <si>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</si>
  <si>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</si>
  <si>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</si>
  <si>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</si>
  <si>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</si>
  <si>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</si>
  <si>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</si>
  <si>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</si>
  <si>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</si>
  <si>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</si>
  <si>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</si>
  <si>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</si>
  <si>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</si>
  <si>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</si>
  <si>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</si>
  <si>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</si>
  <si>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</si>
  <si>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</si>
  <si>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</si>
  <si>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</si>
  <si>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</si>
  <si>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</si>
  <si>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</si>
  <si>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</si>
  <si>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</si>
  <si>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</si>
  <si>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</si>
  <si>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</si>
  <si>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</si>
  <si>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</si>
  <si>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</si>
  <si>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</si>
  <si>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</si>
  <si>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</si>
  <si>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</si>
  <si>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</si>
  <si>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</si>
  <si>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</si>
  <si>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</si>
  <si>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</si>
  <si>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</si>
  <si>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</si>
  <si>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</si>
  <si>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</si>
  <si>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</si>
  <si>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</si>
  <si>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</si>
  <si>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</si>
  <si>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</si>
  <si>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</si>
  <si>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</si>
  <si>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</si>
  <si>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</si>
  <si>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</si>
  <si>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</si>
  <si>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</si>
  <si>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</si>
  <si>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</si>
  <si>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</si>
  <si>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</si>
  <si>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</si>
  <si>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</si>
  <si>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</si>
  <si>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</si>
  <si>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</si>
  <si>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</si>
  <si>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</si>
  <si>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</si>
  <si>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</si>
  <si>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</si>
  <si>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</si>
  <si>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</si>
  <si>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</si>
  <si>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</si>
  <si>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</si>
  <si>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</si>
  <si>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</si>
  <si>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</si>
  <si>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</si>
  <si>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</si>
  <si>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</si>
  <si>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</si>
  <si>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</si>
  <si>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</si>
  <si>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</si>
  <si>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</si>
  <si>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</si>
  <si>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</si>
  <si>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</si>
  <si>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</si>
  <si>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</si>
  <si>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</si>
  <si>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</si>
  <si>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</si>
  <si>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</si>
  <si>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</si>
  <si>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</si>
  <si>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</si>
  <si>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</si>
  <si>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</si>
  <si>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</si>
  <si>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</si>
  <si>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</si>
  <si>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</si>
  <si>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</si>
  <si>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</si>
  <si>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</si>
  <si>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</si>
  <si>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</si>
  <si>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</si>
  <si>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</si>
  <si>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</si>
  <si>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</si>
  <si>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</si>
  <si>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</si>
  <si>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</si>
  <si>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</si>
  <si>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</si>
  <si>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</si>
  <si>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</si>
  <si>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</si>
  <si>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</si>
  <si>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</si>
  <si>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</si>
  <si>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</si>
  <si>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</si>
  <si>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</si>
  <si>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</si>
  <si>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</si>
  <si>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</si>
  <si>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</si>
  <si>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</si>
  <si>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</si>
  <si>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</si>
  <si>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</si>
  <si>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</si>
  <si>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</si>
  <si>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</si>
  <si>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</si>
  <si>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</si>
  <si>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</si>
  <si>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</si>
  <si>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</si>
  <si>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</si>
  <si>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</si>
  <si>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</si>
  <si>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</si>
  <si>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</si>
  <si>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</si>
  <si>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</si>
  <si>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</si>
  <si>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</si>
  <si>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</si>
  <si>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</si>
  <si>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</si>
  <si>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</si>
  <si>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</si>
  <si>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</si>
  <si>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</si>
  <si>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</si>
  <si>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</si>
  <si>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</si>
  <si>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</si>
  <si>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</si>
  <si>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</si>
  <si>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</si>
  <si>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</si>
  <si>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</si>
  <si>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</si>
  <si>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</si>
  <si>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</si>
  <si>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</si>
  <si>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</si>
  <si>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</si>
  <si>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</si>
  <si>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</si>
  <si>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</si>
  <si>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</si>
  <si>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</si>
  <si>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</si>
  <si>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</si>
  <si>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</si>
  <si>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</si>
  <si>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</si>
  <si>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</si>
  <si>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</si>
  <si>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</si>
  <si>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</si>
  <si>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</si>
  <si>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</si>
  <si>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</si>
  <si>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</si>
  <si>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</si>
  <si>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</si>
  <si>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</si>
  <si>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</si>
  <si>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</si>
  <si>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</si>
  <si>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</si>
  <si>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</si>
  <si>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</si>
  <si>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</si>
  <si>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</si>
  <si>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</si>
  <si>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</si>
  <si>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</si>
  <si>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</si>
  <si>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</si>
  <si>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</si>
  <si>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</si>
  <si>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</si>
  <si>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</si>
  <si>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</si>
  <si>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</si>
  <si>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</si>
  <si>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</si>
  <si>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</si>
  <si>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</si>
  <si>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</si>
  <si>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</si>
  <si>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</si>
  <si>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</si>
  <si>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</si>
  <si>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</si>
  <si>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</si>
  <si>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</si>
  <si>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</si>
  <si>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</si>
  <si>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</si>
  <si>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</si>
  <si>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</si>
  <si>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</si>
  <si>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</si>
  <si>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</si>
  <si>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</si>
  <si>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</si>
  <si>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</si>
  <si>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</si>
  <si>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</si>
  <si>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</si>
  <si>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</si>
  <si>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</si>
  <si>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</si>
  <si>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</si>
  <si>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</si>
  <si>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</si>
  <si>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</si>
  <si>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</si>
  <si>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</si>
  <si>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</si>
  <si>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</si>
  <si>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</si>
  <si>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</si>
  <si>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</si>
  <si>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</si>
  <si>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</si>
  <si>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</si>
  <si>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</si>
  <si>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</si>
  <si>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</si>
  <si>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</si>
  <si>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</si>
  <si>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</si>
  <si>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</si>
  <si>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</si>
  <si>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</si>
  <si>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</si>
  <si>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</si>
  <si>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</si>
  <si>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</si>
  <si>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</si>
  <si>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</si>
  <si>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</si>
  <si>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</si>
  <si>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</si>
  <si>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</si>
  <si>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</si>
  <si>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</si>
  <si>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</si>
  <si>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</si>
  <si>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</si>
  <si>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</si>
  <si>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</si>
  <si>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</si>
  <si>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</si>
  <si>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</si>
  <si>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</si>
  <si>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</si>
  <si>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</si>
  <si>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</si>
  <si>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</si>
  <si>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</si>
  <si>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</si>
  <si>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</si>
  <si>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</si>
  <si>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</si>
  <si>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</si>
  <si>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</si>
  <si>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</si>
  <si>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</si>
  <si>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</si>
  <si>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</si>
  <si>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</si>
  <si>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</si>
  <si>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</si>
  <si>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</si>
  <si>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</si>
  <si>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</si>
  <si>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</si>
  <si>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</si>
  <si>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</si>
  <si>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</si>
  <si>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</si>
  <si>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</si>
  <si>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</si>
  <si>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</si>
  <si>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</si>
  <si>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</si>
  <si>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</si>
  <si>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</si>
  <si>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</si>
  <si>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</si>
  <si>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</si>
  <si>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</si>
  <si>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</si>
  <si>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</si>
  <si>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</si>
  <si>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</si>
  <si>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</si>
  <si>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</si>
  <si>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</si>
  <si>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</si>
  <si>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</si>
  <si>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</si>
  <si>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</si>
  <si>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</si>
  <si>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</si>
  <si>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</si>
  <si>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</si>
  <si>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</si>
  <si>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</si>
  <si>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</si>
  <si>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</si>
  <si>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</si>
  <si>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</si>
  <si>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</si>
  <si>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</si>
  <si>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</si>
  <si>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</si>
  <si>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</si>
  <si>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</si>
  <si>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</si>
  <si>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</si>
  <si>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</si>
  <si>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</si>
  <si>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</si>
  <si>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</si>
  <si>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</si>
  <si>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</si>
  <si>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</si>
  <si>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</si>
  <si>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</si>
  <si>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</si>
  <si>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</si>
  <si>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</si>
  <si>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</si>
  <si>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</si>
  <si>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</si>
  <si>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</si>
  <si>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</si>
  <si>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</si>
  <si>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</si>
  <si>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</si>
  <si>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</si>
  <si>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</si>
  <si>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</si>
  <si>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</si>
  <si>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</si>
  <si>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</si>
  <si>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</si>
  <si>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</si>
  <si>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</si>
  <si>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</si>
  <si>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</si>
  <si>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</si>
  <si>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</si>
  <si>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</si>
  <si>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</si>
  <si>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</si>
  <si>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</si>
  <si>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</si>
  <si>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</si>
  <si>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</si>
  <si>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</si>
  <si>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</si>
  <si>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</si>
  <si>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</si>
  <si>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</si>
  <si>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</si>
  <si>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</si>
  <si>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</si>
  <si>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</si>
  <si>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</si>
  <si>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</si>
  <si>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</si>
  <si>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</si>
  <si>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</si>
  <si>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</si>
  <si>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</si>
  <si>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</si>
  <si>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</si>
  <si>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</si>
  <si>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</si>
  <si>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</si>
  <si>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</si>
  <si>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</si>
  <si>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</si>
  <si>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</si>
  <si>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</si>
  <si>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</si>
  <si>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</si>
  <si>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</si>
  <si>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</si>
  <si>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</si>
  <si>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</si>
  <si>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</si>
  <si>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</si>
  <si>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</si>
  <si>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</si>
  <si>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</si>
  <si>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</si>
  <si>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</si>
  <si>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</si>
  <si>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</si>
  <si>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</si>
  <si>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</si>
  <si>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</si>
  <si>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</si>
  <si>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</si>
  <si>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</si>
  <si>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</si>
  <si>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</si>
  <si>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</si>
  <si>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</si>
  <si>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</si>
  <si>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</si>
  <si>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</si>
  <si>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</si>
  <si>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</si>
  <si>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</si>
  <si>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</si>
  <si>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</si>
  <si>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</si>
  <si>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</si>
  <si>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</si>
  <si>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</si>
  <si>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</si>
  <si>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</si>
  <si>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</si>
  <si>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</si>
  <si>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</si>
  <si>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</si>
  <si>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</si>
  <si>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</si>
  <si>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</si>
  <si>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</si>
  <si>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</si>
  <si>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</si>
  <si>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</si>
  <si>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</si>
  <si>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</si>
  <si>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</si>
  <si>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</si>
  <si>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</si>
  <si>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</si>
  <si>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</si>
  <si>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</si>
  <si>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</si>
  <si>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</si>
  <si>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</si>
  <si>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</si>
  <si>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</si>
  <si>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</si>
  <si>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</si>
  <si>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</si>
  <si>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</si>
  <si>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</si>
  <si>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</si>
  <si>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</si>
  <si>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</si>
  <si>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</si>
  <si>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</si>
  <si>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</si>
  <si>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</si>
  <si>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</si>
  <si>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</si>
  <si>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</si>
  <si>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</si>
  <si>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</si>
  <si>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</si>
  <si>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</si>
  <si>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</si>
  <si>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</si>
  <si>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</si>
  <si>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</si>
  <si>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</si>
  <si>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</si>
  <si>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</si>
  <si>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</si>
  <si>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</si>
  <si>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</si>
  <si>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</si>
  <si>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</si>
  <si>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</si>
  <si>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</si>
  <si>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</si>
  <si>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</si>
  <si>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</si>
  <si>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</si>
  <si>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</si>
  <si>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</si>
  <si>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</si>
  <si>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</si>
  <si>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</si>
  <si>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</si>
  <si>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</si>
  <si>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</si>
  <si>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</si>
  <si>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</si>
  <si>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</si>
  <si>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</si>
  <si>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</si>
  <si>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</si>
  <si>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</si>
  <si>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</si>
  <si>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</si>
  <si>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</si>
  <si>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</si>
  <si>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</si>
  <si>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</si>
  <si>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</si>
  <si>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</si>
  <si>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</si>
  <si>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</si>
  <si>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</si>
  <si>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</si>
  <si>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</si>
  <si>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</si>
  <si>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</si>
  <si>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</si>
  <si>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</si>
  <si>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</si>
  <si>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</si>
  <si>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</si>
  <si>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</si>
  <si>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</si>
  <si>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</si>
  <si>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</si>
  <si>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</si>
  <si>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</si>
  <si>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</si>
  <si>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</si>
  <si>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</si>
  <si>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</si>
  <si>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</si>
  <si>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</si>
  <si>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</si>
  <si>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</si>
  <si>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</si>
  <si>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</si>
  <si>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</si>
  <si>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</si>
  <si>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</si>
  <si>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</si>
  <si>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</si>
  <si>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</si>
  <si>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</si>
  <si>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</si>
  <si>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</si>
  <si>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</si>
  <si>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</si>
  <si>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</si>
  <si>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</si>
  <si>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</si>
  <si>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</si>
  <si>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</si>
  <si>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</si>
  <si>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</si>
  <si>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</si>
  <si>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</si>
  <si>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</si>
  <si>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</si>
  <si>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</si>
  <si>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</si>
  <si>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</si>
  <si>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</si>
  <si>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</si>
  <si>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</si>
  <si>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</si>
  <si>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</si>
  <si>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</si>
  <si>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</si>
  <si>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</si>
  <si>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</si>
  <si>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</si>
  <si>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</si>
  <si>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</si>
  <si>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</si>
  <si>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</si>
  <si>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</si>
  <si>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</si>
  <si>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</si>
  <si>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</si>
  <si>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</si>
  <si>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</si>
  <si>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</si>
  <si>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</si>
  <si>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</si>
  <si>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</si>
  <si>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</si>
  <si>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</si>
  <si>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</si>
  <si>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</si>
  <si>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</si>
  <si>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</si>
  <si>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</si>
  <si>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</si>
  <si>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</si>
  <si>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</si>
  <si>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</si>
  <si>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</si>
  <si>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</si>
  <si>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</si>
  <si>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</si>
  <si>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</si>
  <si>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</si>
  <si>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</si>
  <si>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</si>
  <si>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</si>
  <si>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</si>
  <si>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</si>
  <si>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</si>
  <si>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</si>
  <si>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</si>
  <si>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</si>
  <si>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</si>
  <si>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</si>
  <si>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</si>
  <si>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</si>
  <si>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</si>
  <si>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</si>
  <si>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</si>
  <si>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</si>
  <si>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</si>
  <si>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</si>
  <si>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</si>
  <si>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</si>
  <si>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</si>
  <si>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</si>
  <si>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</si>
  <si>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</si>
  <si>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</si>
  <si>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</si>
  <si>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</si>
  <si>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</si>
  <si>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</si>
  <si>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</si>
  <si>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</si>
  <si>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</si>
  <si>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</si>
  <si>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</si>
  <si>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</si>
  <si>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</si>
  <si>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</si>
  <si>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</si>
  <si>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</si>
  <si>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</si>
  <si>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</si>
  <si>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</si>
  <si>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</si>
  <si>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</si>
  <si>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</si>
  <si>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</si>
  <si>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</si>
  <si>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</si>
  <si>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</si>
  <si>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</si>
  <si>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</si>
  <si>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</si>
  <si>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</si>
  <si>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</si>
  <si>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</si>
  <si>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</si>
  <si>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</si>
  <si>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</si>
  <si>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</si>
  <si>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</si>
  <si>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</si>
  <si>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</si>
  <si>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</si>
  <si>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</si>
  <si>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</si>
  <si>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</si>
  <si>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</si>
  <si>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</si>
  <si>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</si>
  <si>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</si>
  <si>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</si>
  <si>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</si>
  <si>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</si>
  <si>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</si>
  <si>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</si>
  <si>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</si>
  <si>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</si>
  <si>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</si>
  <si>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</si>
  <si>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</si>
  <si>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</si>
  <si>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</si>
  <si>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</si>
  <si>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</si>
  <si>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</si>
  <si>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</si>
  <si>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</si>
  <si>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</si>
  <si>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</si>
  <si>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</si>
  <si>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</si>
  <si>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</si>
  <si>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</si>
  <si>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</si>
  <si>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</si>
  <si>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</si>
  <si>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</si>
  <si>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</si>
  <si>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</si>
  <si>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</si>
  <si>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</si>
  <si>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</si>
  <si>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</si>
  <si>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</si>
  <si>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</si>
  <si>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</si>
  <si>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</si>
  <si>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</si>
  <si>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</si>
  <si>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</si>
  <si>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</si>
  <si>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</si>
  <si>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</si>
  <si>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</si>
  <si>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</si>
  <si>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</si>
  <si>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</si>
  <si>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</si>
  <si>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</si>
  <si>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</si>
  <si>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</si>
  <si>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</si>
  <si>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</si>
  <si>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</si>
  <si>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</si>
  <si>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</si>
  <si>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</si>
  <si>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</si>
  <si>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</si>
  <si>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</si>
  <si>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</si>
  <si>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</si>
  <si>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</si>
  <si>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</si>
  <si>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</si>
  <si>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</si>
  <si>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</si>
  <si>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</si>
  <si>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</si>
  <si>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</si>
  <si>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</si>
  <si>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</si>
  <si>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</si>
  <si>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</si>
  <si>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</si>
  <si>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</si>
  <si>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</si>
  <si>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</si>
  <si>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</si>
  <si>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</si>
  <si>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</si>
  <si>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</si>
  <si>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</si>
  <si>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</si>
  <si>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</si>
  <si>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</si>
  <si>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</si>
  <si>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</si>
  <si>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</si>
  <si>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</si>
  <si>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</si>
  <si>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</si>
  <si>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</si>
  <si>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</si>
  <si>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</si>
  <si>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</si>
  <si>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</si>
  <si>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</si>
  <si>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</si>
  <si>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</si>
  <si>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</si>
  <si>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</si>
  <si>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</si>
  <si>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</si>
  <si>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</si>
  <si>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</si>
  <si>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</si>
  <si>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</si>
  <si>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</si>
  <si>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</si>
  <si>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</si>
  <si>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</si>
  <si>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</si>
  <si>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</si>
  <si>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</si>
  <si>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</si>
  <si>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</si>
  <si>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</si>
  <si>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</si>
  <si>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</si>
  <si>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</si>
  <si>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</si>
  <si>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</si>
  <si>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</si>
  <si>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</si>
  <si>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</si>
  <si>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</si>
  <si>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</si>
  <si>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</si>
  <si>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</si>
  <si>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</si>
  <si>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</si>
  <si>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</si>
  <si>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</si>
  <si>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</si>
  <si>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</si>
  <si>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</si>
  <si>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</si>
  <si>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</si>
  <si>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</si>
  <si>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</si>
  <si>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</si>
  <si>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</si>
  <si>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</si>
  <si>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</si>
  <si>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</si>
  <si>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</si>
  <si>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</si>
  <si>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</si>
  <si>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</si>
  <si>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</si>
  <si>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</si>
  <si>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</si>
  <si>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</si>
  <si>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</si>
  <si>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</si>
  <si>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</si>
  <si>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</si>
  <si>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</si>
  <si>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</si>
  <si>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</si>
  <si>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</si>
  <si>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</si>
  <si>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</si>
  <si>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</si>
  <si>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</si>
  <si>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</si>
  <si>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</si>
  <si>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</si>
  <si>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</si>
  <si>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</si>
  <si>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</si>
  <si>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</si>
  <si>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</si>
  <si>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</si>
  <si>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</si>
  <si>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</si>
  <si>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</si>
  <si>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</si>
  <si>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</si>
  <si>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</si>
  <si>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</si>
  <si>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</si>
  <si>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</si>
  <si>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</si>
  <si>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</si>
  <si>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</si>
  <si>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</si>
  <si>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</si>
  <si>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</si>
  <si>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</si>
  <si>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</si>
  <si>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</si>
  <si>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</si>
  <si>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</si>
  <si>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</si>
  <si>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</si>
  <si>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</si>
  <si>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</si>
  <si>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</si>
  <si>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</si>
  <si>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</si>
  <si>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</si>
  <si>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</si>
  <si>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</si>
  <si>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</si>
  <si>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</si>
  <si>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</si>
  <si>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</si>
  <si>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</si>
  <si>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</si>
  <si>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</si>
  <si>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</si>
  <si>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</si>
  <si>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</si>
  <si>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</si>
  <si>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</si>
  <si>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</si>
  <si>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</si>
  <si>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</si>
  <si>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</si>
  <si>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</si>
  <si>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</si>
  <si>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</si>
  <si>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</si>
  <si>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</si>
  <si>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</si>
  <si>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</si>
  <si>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</si>
  <si>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</si>
  <si>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</si>
  <si>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</si>
  <si>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</si>
  <si>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</si>
  <si>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</si>
  <si>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</si>
  <si>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</si>
  <si>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</si>
  <si>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</si>
  <si>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</si>
  <si>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</si>
  <si>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</si>
  <si>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</si>
  <si>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</si>
  <si>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</si>
  <si>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</si>
  <si>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</si>
  <si>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</si>
  <si>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</si>
  <si>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</si>
  <si>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</si>
  <si>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</si>
  <si>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</si>
  <si>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</si>
  <si>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</si>
  <si>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</si>
  <si>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</si>
  <si>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</si>
  <si>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</si>
  <si>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</si>
  <si>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</si>
  <si>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</si>
  <si>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</si>
  <si>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</si>
  <si>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</si>
  <si>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</si>
  <si>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</si>
  <si>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</si>
  <si>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</si>
  <si>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</si>
  <si>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</si>
  <si>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</si>
  <si>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</si>
  <si>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</si>
  <si>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</si>
  <si>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</si>
  <si>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</si>
  <si>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</si>
  <si>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</si>
  <si>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</si>
  <si>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</si>
  <si>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</si>
  <si>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</si>
  <si>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</si>
  <si>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</si>
  <si>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</si>
  <si>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</si>
  <si>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</si>
  <si>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</si>
  <si>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</si>
  <si>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</si>
  <si>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</si>
  <si>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</si>
  <si>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</si>
  <si>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</si>
  <si>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</si>
  <si>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</si>
  <si>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</si>
  <si>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</si>
  <si>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</si>
  <si>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</si>
  <si>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</si>
  <si>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</si>
  <si>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</si>
  <si>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</si>
  <si>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</si>
  <si>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</si>
  <si>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</si>
  <si>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</si>
  <si>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</si>
  <si>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</si>
  <si>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</si>
  <si>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</si>
  <si>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</si>
  <si>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</si>
  <si>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</si>
  <si>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</si>
  <si>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</si>
  <si>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</si>
  <si>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</si>
  <si>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</si>
  <si>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</si>
  <si>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</si>
  <si>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</si>
  <si>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</si>
  <si>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</si>
  <si>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</si>
  <si>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</si>
  <si>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</si>
  <si>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</si>
  <si>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</si>
  <si>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</si>
  <si>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</si>
  <si>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</si>
  <si>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</si>
  <si>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</si>
  <si>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</si>
  <si>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</si>
  <si>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</si>
  <si>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</si>
  <si>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</si>
  <si>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</si>
  <si>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</si>
  <si>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</si>
  <si>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</si>
  <si>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</si>
  <si>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</si>
  <si>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</si>
  <si>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</si>
  <si>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</si>
  <si>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</si>
  <si>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</si>
  <si>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</si>
  <si>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</si>
  <si>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</si>
  <si>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</si>
  <si>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</si>
  <si>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</si>
  <si>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</si>
  <si>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</si>
  <si>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</si>
  <si>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</si>
  <si>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</si>
  <si>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</si>
  <si>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</si>
  <si>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</si>
  <si>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</si>
  <si>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</si>
  <si>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</si>
  <si>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</si>
  <si>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</si>
  <si>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</si>
  <si>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</si>
  <si>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</si>
  <si>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</si>
  <si>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</si>
  <si>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</si>
  <si>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</si>
  <si>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</si>
  <si>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</si>
  <si>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</si>
  <si>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</si>
  <si>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</si>
  <si>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</si>
  <si>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</si>
  <si>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</si>
  <si>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</si>
  <si>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</si>
  <si>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</si>
  <si>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</si>
  <si>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</si>
  <si>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</si>
  <si>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</si>
  <si>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</si>
  <si>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</si>
  <si>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</si>
  <si>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</si>
  <si>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</si>
  <si>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</si>
  <si>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</si>
  <si>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</si>
  <si>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</si>
  <si>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</si>
  <si>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</si>
  <si>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</si>
  <si>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</si>
  <si>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</si>
  <si>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</si>
  <si>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</si>
  <si>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</si>
  <si>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</si>
  <si>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</si>
  <si>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</si>
  <si>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</si>
  <si>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</si>
  <si>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</si>
  <si>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</si>
  <si>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</si>
  <si>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</si>
  <si>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</si>
  <si>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</si>
  <si>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</si>
  <si>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</si>
  <si>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</si>
  <si>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</si>
  <si>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</si>
  <si>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</si>
  <si>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</si>
  <si>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</si>
  <si>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</si>
  <si>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</si>
  <si>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</si>
  <si>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</si>
  <si>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</si>
  <si>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</si>
  <si>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</si>
  <si>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</si>
  <si>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</si>
  <si>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</si>
  <si>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</si>
  <si>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</si>
  <si>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</si>
  <si>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</si>
  <si>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</si>
  <si>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</si>
  <si>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</si>
  <si>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</si>
  <si>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</si>
  <si>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</si>
  <si>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</si>
  <si>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</si>
  <si>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</si>
  <si>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</si>
  <si>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</si>
  <si>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</si>
  <si>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</si>
  <si>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</si>
  <si>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</si>
  <si>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</si>
  <si>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</si>
  <si>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</si>
  <si>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</si>
  <si>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</si>
  <si>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</si>
  <si>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</si>
  <si>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</si>
  <si>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</si>
  <si>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</si>
  <si>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</si>
  <si>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</si>
  <si>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</si>
  <si>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</si>
  <si>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</si>
  <si>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</si>
  <si>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</si>
  <si>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</si>
  <si>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</si>
  <si>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</si>
  <si>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</si>
  <si>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</si>
  <si>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</si>
  <si>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</si>
  <si>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</si>
  <si>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</si>
  <si>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</si>
  <si>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</si>
  <si>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</si>
  <si>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</si>
  <si>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</si>
  <si>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</si>
  <si>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</si>
  <si>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</si>
  <si>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</si>
  <si>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</si>
  <si>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</si>
  <si>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</si>
  <si>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</si>
  <si>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</si>
  <si>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</si>
  <si>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</si>
  <si>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</si>
  <si>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</si>
  <si>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</si>
  <si>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</si>
  <si>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</si>
  <si>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</si>
  <si>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</si>
  <si>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</si>
  <si>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</si>
  <si>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</si>
  <si>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</si>
  <si>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</si>
  <si>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</si>
  <si>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</si>
  <si>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</si>
  <si>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</si>
  <si>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</si>
  <si>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</si>
  <si>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</si>
  <si>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</si>
  <si>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</si>
  <si>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</si>
  <si>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</si>
  <si>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</si>
  <si>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</si>
  <si>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</si>
  <si>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</si>
  <si>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</si>
  <si>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</si>
  <si>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</si>
  <si>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</si>
  <si>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</si>
  <si>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</si>
  <si>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</si>
  <si>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</si>
  <si>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</si>
  <si>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</si>
  <si>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</si>
  <si>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</si>
  <si>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</si>
  <si>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</si>
  <si>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</si>
  <si>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</si>
  <si>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</si>
  <si>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</si>
  <si>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</si>
  <si>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</si>
  <si>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</si>
  <si>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</si>
  <si>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</si>
  <si>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</si>
  <si>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</si>
  <si>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</si>
  <si>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</si>
  <si>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</si>
  <si>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</si>
  <si>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</si>
  <si>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</si>
  <si>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</si>
  <si>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</si>
  <si>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</si>
  <si>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</si>
  <si>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</si>
  <si>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</si>
  <si>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</si>
  <si>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</si>
  <si>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</si>
  <si>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</si>
  <si>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</si>
  <si>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</si>
  <si>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</si>
  <si>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</si>
  <si>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</si>
  <si>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</si>
  <si>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</si>
  <si>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</si>
  <si>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</si>
  <si>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</si>
  <si>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</si>
  <si>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</si>
  <si>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</si>
  <si>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</si>
  <si>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</si>
  <si>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</si>
  <si>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</si>
  <si>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</si>
  <si>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</si>
  <si>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</si>
  <si>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</si>
  <si>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</si>
  <si>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</si>
  <si>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</si>
  <si>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</si>
  <si>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</si>
  <si>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</si>
  <si>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</si>
  <si>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</si>
  <si>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</si>
  <si>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</si>
  <si>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</si>
  <si>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</si>
  <si>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</si>
  <si>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</si>
  <si>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</si>
  <si>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</si>
  <si>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</si>
  <si>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</si>
  <si>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</si>
  <si>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</si>
  <si>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</si>
  <si>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</si>
  <si>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</si>
  <si>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</si>
  <si>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</si>
  <si>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</si>
  <si>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</si>
  <si>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</si>
  <si>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</si>
  <si>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</si>
  <si>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</si>
  <si>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</si>
  <si>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</si>
  <si>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</si>
  <si>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</si>
  <si>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</si>
  <si>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</si>
  <si>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</si>
  <si>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</si>
  <si>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</si>
  <si>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</si>
  <si>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</si>
  <si>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</si>
  <si>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</si>
  <si>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</si>
  <si>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</si>
  <si>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</si>
  <si>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</si>
  <si>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</si>
  <si>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</si>
  <si>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</si>
  <si>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</si>
  <si>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</si>
  <si>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</si>
  <si>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</si>
  <si>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</si>
  <si>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</si>
  <si>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</si>
  <si>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</si>
  <si>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</si>
  <si>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</si>
  <si>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</si>
  <si>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</si>
  <si>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</si>
  <si>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</si>
  <si>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</si>
  <si>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</si>
  <si>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</si>
  <si>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</si>
  <si>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</si>
  <si>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</si>
  <si>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</si>
  <si>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</si>
  <si>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</si>
  <si>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</si>
  <si>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</si>
  <si>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</si>
  <si>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</si>
  <si>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</si>
  <si>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</si>
  <si>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</si>
  <si>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</si>
  <si>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</si>
  <si>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</si>
  <si>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</si>
  <si>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</si>
  <si>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</si>
  <si>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</si>
  <si>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</si>
  <si>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</si>
  <si>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</si>
  <si>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</si>
  <si>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</si>
  <si>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</si>
  <si>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</si>
  <si>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</si>
  <si>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</si>
  <si>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</si>
  <si>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</si>
  <si>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</si>
  <si>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</si>
  <si>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</si>
  <si>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</si>
  <si>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</si>
  <si>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</si>
  <si>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</si>
  <si>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</si>
  <si>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</si>
  <si>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</si>
  <si>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</si>
  <si>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</si>
  <si>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</si>
  <si>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</si>
  <si>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</si>
  <si>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</si>
  <si>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</si>
  <si>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</si>
  <si>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</si>
  <si>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</si>
  <si>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</si>
  <si>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</si>
  <si>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</si>
  <si>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</si>
  <si>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</si>
  <si>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</si>
  <si>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</si>
  <si>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</si>
  <si>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</si>
  <si>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</si>
  <si>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</si>
  <si>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</si>
  <si>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</si>
  <si>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</si>
  <si>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</si>
  <si>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</si>
  <si>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</si>
  <si>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</si>
  <si>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</si>
  <si>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</si>
  <si>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</si>
  <si>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</si>
  <si>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</si>
  <si>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</si>
  <si>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</si>
  <si>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</si>
  <si>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</si>
  <si>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</si>
  <si>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</si>
  <si>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</si>
  <si>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</si>
  <si>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</si>
  <si>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</si>
  <si>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</si>
  <si>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</si>
  <si>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</si>
  <si>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</si>
  <si>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</si>
  <si>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</si>
  <si>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</si>
  <si>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</si>
  <si>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</si>
  <si>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</si>
  <si>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</si>
  <si>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</si>
  <si>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</si>
  <si>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</si>
  <si>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</si>
  <si>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</si>
  <si>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</si>
  <si>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</si>
  <si>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</si>
  <si>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</si>
  <si>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</si>
  <si>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</si>
  <si>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</si>
  <si>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</si>
  <si>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</si>
  <si>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</si>
  <si>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</si>
  <si>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</si>
  <si>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</si>
  <si>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</si>
  <si>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</si>
  <si>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</si>
  <si>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</si>
  <si>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</si>
  <si>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</si>
  <si>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</si>
  <si>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</si>
  <si>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</si>
  <si>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</si>
  <si>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</si>
  <si>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</si>
  <si>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</si>
  <si>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</si>
  <si>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</si>
  <si>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</si>
  <si>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</si>
  <si>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</si>
  <si>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</si>
  <si>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</si>
  <si>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</si>
  <si>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</si>
  <si>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</si>
  <si>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</si>
  <si>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</si>
  <si>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</si>
  <si>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</si>
  <si>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</si>
  <si>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</si>
  <si>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</si>
  <si>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</si>
  <si>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</si>
  <si>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</si>
  <si>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</si>
  <si>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</si>
  <si>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</si>
  <si>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</si>
  <si>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</si>
  <si>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</si>
  <si>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</si>
  <si>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</si>
  <si>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</si>
  <si>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</si>
  <si>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</si>
  <si>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</si>
  <si>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</si>
  <si>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</si>
  <si>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</si>
  <si>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</si>
  <si>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</si>
  <si>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</si>
  <si>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</si>
  <si>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</si>
  <si>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</si>
  <si>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</si>
  <si>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</si>
  <si>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</si>
  <si>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</si>
  <si>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</si>
  <si>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</si>
  <si>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</si>
  <si>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</si>
  <si>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</si>
  <si>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</si>
  <si>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</si>
  <si>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</si>
  <si>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</si>
  <si>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</si>
  <si>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</si>
  <si>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</si>
  <si>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</si>
  <si>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</si>
  <si>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</si>
  <si>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</si>
  <si>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</si>
  <si>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</si>
  <si>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</si>
  <si>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</si>
  <si>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</si>
  <si>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</si>
  <si>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</si>
  <si>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</si>
  <si>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</si>
  <si>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</si>
  <si>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</si>
  <si>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</si>
  <si>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</si>
  <si>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</si>
  <si>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</si>
  <si>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</si>
  <si>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</si>
  <si>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</si>
  <si>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</si>
  <si>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</si>
  <si>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</si>
  <si>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</si>
  <si>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</si>
  <si>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</si>
  <si>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</si>
  <si>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</si>
  <si>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</si>
  <si>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</si>
  <si>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</si>
  <si>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</si>
  <si>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</si>
  <si>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</si>
  <si>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</si>
  <si>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</si>
  <si>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</si>
  <si>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</si>
  <si>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</si>
  <si>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</si>
  <si>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</si>
  <si>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</si>
  <si>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</si>
  <si>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</si>
  <si>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</si>
  <si>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</si>
  <si>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</si>
  <si>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</si>
  <si>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</si>
  <si>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</si>
  <si>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</si>
  <si>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</si>
  <si>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</si>
  <si>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</si>
  <si>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</si>
  <si>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</si>
  <si>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</si>
  <si>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</si>
  <si>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</si>
  <si>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</si>
  <si>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</si>
  <si>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</si>
  <si>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</si>
  <si>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</si>
  <si>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</si>
  <si>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</si>
  <si>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</si>
  <si>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</si>
  <si>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</si>
  <si>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</si>
  <si>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</si>
  <si>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</si>
  <si>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</si>
  <si>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</si>
  <si>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</si>
  <si>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</si>
  <si>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</si>
  <si>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</si>
  <si>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</si>
  <si>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</si>
  <si>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</si>
  <si>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</si>
  <si>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</si>
  <si>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</si>
  <si>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</si>
  <si>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</si>
  <si>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</si>
  <si>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</si>
  <si>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</si>
  <si>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</si>
  <si>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</si>
  <si>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</si>
  <si>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</si>
  <si>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</si>
  <si>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</si>
  <si>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</si>
  <si>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</si>
  <si>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</si>
  <si>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</si>
  <si>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</si>
  <si>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</si>
  <si>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</si>
  <si>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</si>
  <si>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</si>
  <si>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</si>
  <si>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</si>
  <si>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</si>
  <si>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</si>
  <si>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</si>
  <si>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</si>
  <si>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</si>
  <si>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</si>
  <si>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</si>
  <si>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</si>
  <si>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</si>
  <si>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</si>
  <si>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</si>
  <si>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</si>
  <si>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</si>
  <si>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</si>
  <si>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</si>
  <si>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</si>
  <si>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</si>
  <si>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</si>
  <si>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</si>
  <si>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</si>
  <si>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</si>
  <si>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</si>
  <si>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</si>
  <si>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</si>
  <si>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</si>
  <si>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</si>
  <si>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</si>
  <si>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</si>
  <si>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</si>
  <si>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</si>
  <si>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</si>
  <si>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</si>
  <si>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</si>
  <si>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</si>
  <si>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</si>
  <si>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</si>
  <si>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</si>
  <si>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</si>
  <si>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</si>
  <si>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</si>
  <si>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</si>
  <si>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</si>
  <si>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</si>
  <si>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</si>
  <si>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</si>
  <si>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</si>
  <si>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</si>
  <si>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</si>
  <si>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</si>
  <si>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</si>
  <si>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</si>
  <si>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</si>
  <si>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</si>
  <si>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</si>
  <si>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</si>
  <si>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</si>
  <si>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</si>
  <si>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</si>
  <si>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</si>
  <si>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</si>
  <si>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</si>
  <si>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</si>
  <si>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</si>
  <si>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</si>
  <si>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</si>
  <si>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</si>
  <si>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</si>
  <si>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</si>
  <si>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</si>
  <si>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</si>
  <si>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</si>
  <si>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</si>
  <si>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</si>
  <si>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</si>
  <si>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</si>
  <si>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</si>
  <si>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</si>
  <si>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</si>
  <si>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</si>
  <si>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</si>
  <si>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</si>
  <si>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</si>
  <si>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</si>
  <si>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</si>
  <si>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</si>
  <si>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</si>
  <si>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</si>
  <si>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</si>
  <si>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</si>
  <si>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</si>
  <si>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</si>
  <si>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</si>
  <si>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</si>
  <si>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</si>
  <si>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</si>
  <si>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</si>
  <si>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</si>
  <si>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</si>
  <si>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</si>
  <si>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</si>
  <si>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</si>
  <si>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</si>
  <si>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</si>
  <si>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</si>
  <si>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</si>
  <si>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</si>
  <si>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</si>
  <si>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</si>
  <si>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</si>
  <si>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</si>
  <si>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</si>
  <si>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</si>
  <si>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</si>
  <si>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</si>
  <si>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</si>
  <si>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</si>
  <si>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</si>
  <si>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</si>
  <si>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</si>
  <si>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</si>
  <si>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</si>
  <si>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</si>
  <si>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</si>
  <si>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</si>
  <si>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</si>
  <si>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</si>
  <si>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</si>
  <si>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</si>
  <si>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</si>
  <si>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</si>
  <si>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</si>
  <si>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</si>
  <si>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</si>
  <si>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</si>
  <si>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</si>
  <si>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</si>
  <si>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</si>
  <si>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</si>
  <si>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</si>
  <si>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</si>
  <si>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</si>
  <si>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</si>
  <si>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</si>
  <si>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</si>
  <si>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</si>
  <si>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</si>
  <si>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</si>
  <si>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</si>
  <si>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</si>
  <si>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</si>
  <si>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</si>
  <si>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</si>
  <si>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</si>
  <si>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</si>
  <si>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</si>
  <si>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</si>
  <si>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</si>
  <si>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</si>
  <si>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</si>
  <si>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</si>
  <si>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</si>
  <si>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</si>
  <si>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</si>
  <si>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</si>
  <si>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</si>
  <si>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</si>
  <si>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</si>
  <si>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</si>
  <si>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</si>
  <si>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</si>
  <si>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</si>
  <si>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</si>
  <si>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</si>
  <si>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</si>
  <si>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</si>
  <si>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</si>
  <si>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</si>
  <si>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</si>
  <si>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</si>
  <si>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</si>
  <si>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</si>
  <si>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</si>
  <si>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</si>
  <si>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</si>
  <si>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</si>
  <si>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</si>
  <si>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</si>
  <si>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</si>
  <si>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</si>
  <si>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</si>
  <si>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</si>
  <si>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</si>
  <si>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</si>
  <si>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</si>
  <si>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</si>
  <si>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</si>
  <si>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</si>
  <si>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</si>
  <si>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</si>
  <si>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</si>
  <si>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</si>
  <si>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</si>
  <si>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</si>
  <si>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</si>
  <si>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</si>
  <si>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</si>
  <si>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</si>
  <si>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</si>
  <si>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</si>
  <si>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</si>
  <si>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</si>
  <si>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</si>
  <si>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</si>
  <si>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</si>
  <si>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</si>
  <si>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</si>
  <si>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</si>
  <si>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</si>
  <si>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</si>
  <si>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</si>
  <si>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</si>
  <si>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</si>
  <si>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</si>
  <si>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</si>
  <si>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</si>
  <si>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</si>
  <si>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</si>
  <si>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</si>
  <si>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</si>
  <si>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</si>
  <si>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</si>
  <si>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</si>
  <si>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</si>
  <si>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</si>
  <si>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</si>
  <si>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</si>
  <si>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</si>
  <si>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</si>
  <si>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</si>
  <si>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</si>
  <si>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</si>
  <si>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</si>
  <si>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</si>
  <si>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</si>
  <si>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</si>
  <si>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</si>
  <si>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</si>
  <si>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</si>
  <si>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</si>
  <si>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</si>
  <si>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</si>
  <si>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</si>
  <si>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</si>
  <si>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</si>
  <si>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</si>
  <si>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</si>
  <si>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</si>
  <si>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</si>
  <si>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</si>
  <si>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</si>
  <si>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</si>
  <si>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</si>
  <si>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</si>
  <si>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</si>
  <si>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</si>
  <si>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</si>
  <si>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</si>
  <si>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</si>
  <si>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</si>
  <si>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</si>
  <si>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</si>
  <si>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</si>
  <si>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</si>
  <si>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</si>
  <si>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</si>
  <si>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</si>
  <si>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</si>
  <si>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</si>
  <si>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</si>
  <si>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</si>
  <si>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</si>
  <si>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</si>
  <si>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</si>
  <si>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</si>
  <si>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</si>
  <si>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</si>
  <si>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</si>
  <si>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</si>
  <si>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</si>
  <si>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</si>
  <si>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</si>
  <si>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</si>
  <si>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</si>
  <si>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</si>
  <si>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</si>
  <si>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</si>
  <si>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</si>
  <si>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</si>
  <si>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</si>
  <si>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</si>
  <si>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</si>
  <si>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</si>
  <si>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</si>
  <si>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</si>
  <si>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</si>
  <si>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</si>
  <si>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</si>
  <si>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</si>
  <si>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</si>
  <si>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</si>
  <si>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</si>
  <si>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</si>
  <si>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</si>
  <si>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</si>
  <si>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</si>
  <si>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</si>
  <si>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</si>
  <si>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</si>
  <si>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</si>
  <si>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</si>
  <si>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</si>
  <si>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</si>
  <si>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</si>
  <si>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</si>
  <si>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</si>
  <si>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</si>
  <si>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</si>
  <si>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</si>
  <si>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</si>
  <si>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</si>
  <si>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</si>
  <si>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</si>
  <si>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</si>
  <si>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</si>
  <si>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</si>
  <si>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</si>
  <si>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</si>
  <si>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</si>
  <si>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</si>
  <si>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</si>
  <si>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</si>
  <si>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</si>
  <si>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</si>
  <si>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</si>
  <si>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</si>
  <si>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</si>
  <si>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</si>
  <si>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</si>
  <si>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</si>
  <si>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</si>
  <si>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</si>
  <si>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</si>
  <si>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</si>
  <si>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</si>
  <si>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</si>
  <si>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</si>
  <si>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</si>
  <si>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</si>
  <si>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</si>
  <si>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</si>
  <si>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</si>
  <si>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</si>
  <si>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</si>
  <si>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</si>
  <si>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</si>
  <si>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</si>
  <si>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</si>
  <si>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</si>
  <si>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</si>
  <si>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</si>
  <si>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</si>
  <si>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</si>
  <si>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</si>
  <si>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</si>
  <si>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</si>
  <si>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</si>
  <si>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</si>
  <si>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</si>
  <si>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</si>
  <si>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</si>
  <si>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</si>
  <si>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</si>
  <si>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</si>
  <si>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</si>
  <si>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</si>
  <si>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</si>
  <si>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</si>
  <si>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</si>
  <si>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</si>
  <si>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</si>
  <si>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</si>
  <si>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</si>
  <si>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</si>
  <si>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</si>
  <si>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</si>
  <si>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</si>
  <si>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</si>
  <si>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</si>
  <si>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</si>
  <si>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</si>
  <si>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</si>
  <si>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</si>
  <si>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</si>
  <si>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</si>
  <si>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</si>
  <si>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</si>
  <si>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</si>
  <si>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</si>
  <si>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</si>
  <si>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</si>
  <si>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</si>
  <si>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</si>
  <si>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</si>
  <si>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</si>
  <si>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</si>
  <si>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</si>
  <si>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</si>
  <si>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</si>
  <si>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</si>
  <si>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</si>
  <si>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</si>
  <si>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</si>
  <si>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</si>
  <si>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</si>
  <si>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</si>
  <si>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</si>
  <si>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</si>
  <si>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</si>
  <si>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</si>
  <si>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</si>
  <si>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</si>
  <si>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</si>
  <si>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</si>
  <si>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</si>
  <si>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</si>
  <si>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</si>
  <si>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</si>
  <si>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</si>
  <si>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</si>
  <si>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</si>
  <si>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</si>
  <si>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</si>
  <si>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</si>
  <si>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</si>
  <si>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</si>
  <si>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</si>
  <si>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</si>
  <si>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</si>
  <si>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</si>
  <si>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</si>
  <si>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</si>
  <si>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</si>
  <si>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</si>
  <si>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</si>
  <si>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</si>
  <si>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</si>
  <si>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</si>
  <si>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</si>
  <si>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</si>
  <si>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</si>
  <si>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</si>
  <si>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</si>
  <si>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</si>
  <si>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</si>
  <si>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</si>
  <si>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</si>
  <si>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</si>
  <si>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</si>
  <si>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</si>
  <si>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</si>
  <si>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</si>
  <si>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</si>
  <si>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</si>
  <si>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</si>
  <si>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</si>
  <si>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</si>
  <si>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</si>
  <si>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</si>
  <si>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</si>
  <si>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</si>
  <si>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</si>
  <si>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</si>
  <si>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</si>
  <si>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</si>
  <si>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</si>
  <si>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</si>
  <si>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</si>
  <si>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</si>
  <si>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</si>
  <si>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</si>
  <si>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</si>
  <si>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</si>
  <si>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</si>
  <si>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</si>
  <si>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</si>
  <si>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</si>
  <si>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</si>
  <si>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</si>
  <si>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</si>
  <si>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</si>
  <si>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</si>
  <si>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</si>
  <si>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</si>
  <si>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</si>
  <si>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</si>
  <si>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</si>
  <si>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</si>
  <si>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</si>
  <si>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</si>
  <si>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</si>
  <si>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</si>
  <si>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</si>
  <si>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</si>
  <si>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</si>
  <si>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</si>
  <si>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</si>
  <si>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</si>
  <si>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</si>
  <si>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</si>
  <si>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</si>
  <si>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</si>
  <si>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</si>
  <si>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</si>
  <si>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</si>
  <si>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</si>
  <si>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</si>
  <si>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</si>
  <si>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</si>
  <si>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</si>
  <si>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</si>
  <si>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</si>
  <si>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</si>
  <si>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</si>
  <si>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</si>
  <si>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</si>
  <si>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</si>
  <si>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</si>
  <si>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</si>
  <si>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</si>
  <si>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</si>
  <si>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</si>
  <si>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</si>
  <si>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</si>
  <si>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</si>
  <si>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</si>
  <si>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</si>
  <si>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</si>
  <si>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</si>
  <si>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</si>
  <si>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</si>
  <si>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</si>
  <si>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</si>
  <si>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</si>
  <si>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</si>
  <si>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</si>
  <si>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</si>
  <si>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</si>
  <si>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</si>
  <si>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</si>
  <si>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</si>
  <si>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</si>
  <si>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</si>
  <si>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</si>
  <si>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</si>
  <si>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</si>
  <si>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</si>
  <si>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</si>
  <si>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</si>
  <si>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</si>
  <si>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</si>
  <si>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</si>
  <si>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</si>
  <si>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</si>
  <si>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</si>
  <si>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</si>
  <si>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</si>
  <si>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</si>
  <si>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</si>
  <si>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</si>
  <si>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</si>
  <si>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</si>
  <si>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</si>
  <si>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</si>
  <si>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</si>
  <si>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</si>
  <si>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</si>
  <si>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</si>
  <si>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</si>
  <si>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</si>
  <si>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</si>
  <si>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</si>
  <si>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</si>
  <si>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</si>
  <si>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</si>
  <si>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</si>
  <si>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</si>
  <si>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</si>
  <si>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</si>
  <si>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</si>
  <si>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</si>
  <si>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</si>
  <si>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</si>
  <si>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</si>
  <si>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</si>
  <si>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</si>
  <si>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</si>
  <si>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</si>
  <si>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</si>
  <si>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</si>
  <si>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</si>
  <si>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</si>
  <si>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</si>
  <si>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</si>
  <si>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</si>
  <si>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</si>
  <si>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</si>
  <si>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</si>
  <si>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</si>
  <si>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</si>
  <si>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</si>
  <si>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</si>
  <si>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</si>
  <si>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</si>
  <si>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</si>
  <si>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</si>
  <si>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</si>
  <si>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</si>
  <si>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</si>
  <si>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</si>
  <si>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</si>
  <si>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</si>
  <si>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</si>
  <si>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</si>
  <si>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</si>
  <si>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</si>
  <si>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</si>
  <si>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</si>
  <si>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</si>
  <si>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</si>
  <si>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</si>
  <si>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</si>
  <si>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</si>
  <si>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</si>
  <si>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</si>
  <si>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</si>
  <si>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</si>
  <si>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</si>
  <si>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</si>
  <si>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</si>
  <si>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</si>
  <si>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</si>
  <si>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</si>
  <si>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</si>
  <si>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</si>
  <si>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</si>
  <si>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</si>
  <si>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</si>
  <si>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</si>
  <si>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</si>
  <si>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</si>
  <si>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</si>
  <si>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</si>
  <si>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</si>
  <si>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</si>
  <si>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</si>
  <si>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</si>
  <si>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</si>
  <si>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</si>
  <si>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</si>
  <si>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</si>
  <si>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</si>
  <si>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</si>
  <si>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</si>
  <si>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</si>
  <si>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</si>
  <si>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</si>
  <si>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</si>
  <si>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</si>
  <si>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</si>
  <si>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</si>
  <si>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</si>
  <si>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</si>
  <si>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</si>
  <si>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</si>
  <si>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</si>
  <si>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</si>
  <si>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</si>
  <si>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</si>
  <si>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</si>
  <si>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</si>
  <si>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</si>
  <si>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</si>
  <si>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</si>
  <si>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</si>
  <si>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</si>
  <si>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</si>
  <si>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</si>
  <si>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</si>
  <si>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</si>
  <si>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</si>
  <si>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</si>
  <si>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</si>
  <si>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</si>
  <si>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</si>
  <si>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</si>
  <si>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</si>
  <si>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</si>
  <si>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</si>
  <si>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</si>
  <si>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</si>
  <si>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</si>
  <si>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</si>
  <si>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</si>
  <si>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</si>
  <si>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</si>
  <si>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</si>
  <si>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</si>
  <si>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</si>
  <si>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</si>
  <si>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</si>
  <si>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</si>
  <si>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</si>
  <si>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</si>
  <si>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</si>
  <si>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</si>
  <si>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</si>
  <si>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</si>
  <si>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</si>
  <si>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</si>
  <si>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</si>
  <si>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</si>
  <si>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</si>
  <si>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</si>
  <si>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</si>
  <si>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</si>
  <si>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</si>
  <si>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</si>
  <si>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</si>
  <si>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</si>
  <si>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</si>
  <si>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</si>
  <si>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</si>
  <si>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</si>
  <si>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</si>
  <si>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</si>
  <si>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</si>
  <si>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</si>
  <si>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</si>
  <si>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</si>
  <si>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</si>
  <si>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</si>
  <si>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</si>
  <si>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</si>
  <si>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</si>
  <si>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</si>
  <si>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</si>
  <si>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</si>
  <si>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</si>
  <si>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</si>
  <si>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</si>
  <si>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</si>
  <si>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</si>
  <si>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</si>
  <si>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</si>
  <si>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</si>
  <si>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</si>
  <si>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</si>
  <si>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</si>
  <si>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</si>
  <si>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</si>
  <si>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</si>
  <si>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</si>
  <si>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</si>
  <si>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</si>
  <si>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</si>
  <si>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</si>
  <si>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</si>
  <si>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</si>
  <si>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</si>
  <si>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</si>
  <si>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</si>
  <si>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</si>
  <si>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</si>
  <si>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</si>
  <si>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</si>
  <si>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</si>
  <si>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</si>
  <si>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</si>
  <si>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</si>
  <si>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</si>
  <si>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</si>
  <si>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</si>
  <si>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</si>
  <si>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</si>
  <si>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</si>
  <si>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</si>
  <si>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</si>
  <si>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</si>
  <si>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</si>
  <si>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</si>
  <si>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</si>
  <si>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</si>
  <si>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</si>
  <si>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</si>
  <si>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</si>
  <si>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</si>
  <si>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</si>
  <si>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</si>
  <si>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</si>
  <si>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</si>
  <si>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</si>
  <si>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</si>
  <si>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</si>
  <si>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</si>
  <si>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</si>
  <si>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</si>
  <si>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</si>
  <si>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</si>
  <si>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</si>
  <si>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</si>
  <si>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</si>
  <si>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</si>
  <si>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</si>
  <si>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</si>
  <si>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</si>
  <si>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</si>
  <si>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</si>
  <si>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</si>
  <si>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</si>
  <si>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</si>
  <si>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</si>
  <si>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</si>
  <si>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</si>
  <si>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</si>
  <si>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</si>
  <si>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</si>
  <si>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</si>
  <si>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</si>
  <si>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</si>
  <si>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</si>
  <si>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</si>
  <si>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</si>
  <si>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</si>
  <si>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</si>
  <si>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</si>
  <si>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</si>
  <si>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</si>
  <si>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</si>
  <si>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</si>
  <si>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</si>
  <si>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</si>
  <si>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</si>
  <si>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</si>
  <si>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</si>
  <si>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</si>
  <si>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</si>
  <si>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</si>
  <si>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</si>
  <si>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</si>
  <si>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</si>
  <si>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</si>
  <si>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</si>
  <si>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</si>
  <si>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</si>
  <si>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</si>
  <si>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</si>
  <si>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</si>
  <si>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</si>
  <si>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</si>
  <si>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</si>
  <si>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</si>
  <si>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</si>
  <si>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</si>
  <si>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</si>
  <si>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</si>
  <si>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</si>
  <si>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</si>
  <si>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</si>
  <si>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</si>
  <si>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</si>
  <si>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</si>
  <si>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</si>
  <si>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</si>
  <si>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</si>
  <si>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</si>
  <si>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</si>
  <si>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</si>
  <si>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</si>
  <si>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</si>
  <si>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</si>
  <si>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</si>
  <si>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</si>
  <si>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</si>
  <si>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</si>
  <si>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</si>
  <si>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</si>
  <si>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</si>
  <si>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</si>
  <si>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</si>
  <si>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</si>
  <si>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</si>
  <si>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</si>
  <si>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</si>
  <si>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</si>
  <si>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</si>
  <si>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</si>
  <si>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</si>
  <si>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</si>
  <si>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</si>
  <si>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</si>
  <si>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</si>
  <si>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</si>
  <si>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</si>
  <si>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</si>
  <si>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</si>
  <si>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</si>
  <si>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</si>
  <si>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</si>
  <si>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</si>
  <si>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</si>
  <si>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</si>
  <si>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</si>
  <si>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</si>
  <si>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</si>
  <si>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</si>
  <si>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</si>
  <si>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</si>
  <si>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</si>
  <si>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</si>
  <si>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</si>
  <si>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</si>
  <si>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</si>
  <si>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</si>
  <si>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</si>
  <si>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</si>
  <si>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</si>
  <si>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</si>
  <si>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</si>
  <si>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</si>
  <si>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</si>
  <si>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</si>
  <si>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</si>
  <si>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</si>
  <si>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</si>
  <si>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</si>
  <si>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</si>
  <si>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</si>
  <si>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</si>
  <si>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</si>
  <si>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</si>
  <si>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</si>
  <si>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</si>
  <si>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</si>
  <si>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</si>
  <si>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</si>
  <si>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</si>
  <si>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</si>
  <si>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</si>
  <si>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</si>
  <si>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</si>
  <si>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</si>
  <si>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</si>
  <si>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</si>
  <si>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</si>
  <si>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</si>
  <si>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</si>
  <si>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</si>
  <si>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</si>
  <si>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</si>
  <si>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</si>
  <si>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</si>
  <si>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</si>
  <si>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</si>
  <si>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</si>
  <si>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</si>
  <si>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</si>
  <si>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</si>
  <si>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</si>
  <si>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</si>
  <si>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</si>
  <si>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</si>
  <si>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</si>
  <si>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</si>
  <si>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</si>
  <si>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</si>
  <si>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</si>
  <si>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</si>
  <si>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</si>
  <si>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</si>
  <si>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</si>
  <si>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</si>
  <si>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</si>
  <si>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</si>
  <si>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</si>
  <si>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</si>
  <si>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</si>
  <si>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</si>
  <si>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</si>
  <si>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</si>
  <si>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</si>
  <si>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</si>
  <si>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</si>
  <si>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</si>
  <si>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</si>
  <si>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</si>
  <si>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</si>
  <si>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</si>
  <si>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</si>
  <si>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</si>
  <si>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</si>
  <si>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</si>
  <si>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</si>
  <si>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</si>
  <si>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</si>
  <si>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</si>
  <si>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</si>
  <si>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</si>
  <si>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</si>
  <si>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</si>
  <si>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</si>
  <si>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</si>
  <si>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</si>
  <si>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</si>
  <si>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</si>
  <si>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</si>
  <si>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</si>
  <si>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</si>
  <si>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</si>
  <si>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</si>
  <si>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</si>
  <si>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</si>
  <si>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</si>
  <si>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</si>
  <si>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</si>
  <si>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</si>
  <si>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</si>
  <si>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</si>
  <si>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</si>
  <si>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</si>
  <si>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</si>
  <si>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</si>
  <si>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</si>
  <si>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</si>
  <si>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</si>
  <si>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</si>
  <si>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</si>
  <si>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</si>
  <si>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</si>
  <si>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</si>
  <si>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</si>
  <si>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</si>
  <si>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</si>
  <si>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</si>
  <si>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</si>
  <si>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</si>
  <si>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</si>
  <si>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</si>
  <si>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</si>
  <si>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</si>
  <si>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</si>
  <si>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</si>
  <si>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</si>
  <si>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</si>
  <si>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</si>
  <si>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</si>
  <si>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</si>
  <si>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</si>
  <si>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</si>
  <si>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</si>
  <si>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</si>
  <si>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</si>
  <si>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</si>
  <si>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</si>
  <si>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</si>
  <si>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</si>
  <si>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</si>
  <si>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</si>
  <si>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</si>
  <si>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</si>
  <si>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</si>
  <si>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</si>
  <si>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</si>
  <si>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</si>
  <si>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</si>
  <si>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</si>
  <si>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</si>
  <si>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</si>
  <si>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</si>
  <si>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</si>
  <si>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</si>
  <si>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</si>
  <si>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</si>
  <si>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</si>
  <si>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</si>
  <si>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</si>
  <si>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</si>
  <si>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</si>
  <si>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</si>
  <si>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</si>
  <si>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</si>
  <si>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</si>
  <si>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</si>
  <si>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</si>
  <si>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</si>
  <si>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</si>
  <si>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</si>
  <si>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</si>
  <si>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</si>
  <si>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</si>
  <si>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</si>
  <si>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</si>
  <si>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</si>
  <si>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</si>
  <si>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</si>
  <si>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</si>
  <si>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</si>
  <si>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</si>
  <si>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</si>
  <si>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</si>
  <si>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</si>
  <si>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</si>
  <si>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</si>
  <si>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</si>
  <si>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</si>
  <si>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</si>
  <si>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</si>
  <si>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</si>
  <si>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</si>
  <si>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</si>
  <si>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</si>
  <si>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</si>
  <si>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</si>
  <si>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</si>
  <si>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</si>
  <si>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</si>
  <si>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</si>
  <si>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</si>
  <si>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</si>
  <si>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</si>
  <si>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</si>
  <si>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</si>
  <si>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</si>
  <si>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</si>
  <si>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</si>
  <si>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</si>
  <si>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</si>
  <si>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</si>
  <si>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</si>
  <si>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</si>
  <si>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</si>
  <si>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</si>
  <si>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</si>
  <si>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</si>
  <si>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</si>
  <si>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</si>
  <si>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</si>
  <si>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</si>
  <si>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</si>
  <si>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</si>
  <si>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</si>
  <si>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</si>
  <si>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</si>
  <si>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</si>
  <si>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</si>
  <si>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</si>
  <si>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</si>
  <si>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</si>
  <si>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</si>
  <si>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</si>
  <si>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</si>
  <si>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</si>
  <si>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</si>
  <si>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</si>
  <si>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</si>
  <si>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</si>
  <si>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</si>
  <si>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</si>
  <si>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</si>
  <si>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</si>
  <si>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</si>
  <si>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</si>
  <si>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</si>
  <si>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</si>
  <si>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</si>
  <si>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</si>
  <si>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</si>
  <si>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</si>
  <si>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</si>
  <si>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</si>
  <si>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</si>
  <si>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</si>
  <si>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</si>
  <si>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</si>
  <si>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</si>
  <si>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</si>
  <si>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</si>
  <si>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</si>
  <si>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</si>
  <si>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</si>
  <si>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</si>
  <si>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</si>
  <si>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</si>
  <si>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</si>
  <si>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</si>
  <si>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</si>
  <si>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</si>
  <si>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</si>
  <si>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</si>
  <si>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</si>
  <si>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</si>
  <si>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</si>
  <si>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</si>
  <si>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</si>
  <si>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</si>
  <si>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</si>
  <si>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</si>
  <si>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</si>
  <si>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</si>
  <si>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</si>
  <si>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</si>
  <si>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</si>
  <si>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</si>
  <si>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</si>
  <si>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</si>
  <si>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</si>
  <si>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</si>
  <si>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</si>
  <si>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</si>
  <si>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</si>
  <si>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</si>
  <si>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</si>
  <si>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</si>
  <si>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</si>
  <si>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</si>
  <si>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</si>
  <si>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</si>
  <si>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</si>
  <si>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</si>
  <si>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</si>
  <si>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</si>
  <si>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</si>
  <si>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</si>
  <si>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</si>
  <si>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</si>
  <si>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</si>
  <si>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</si>
  <si>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</si>
  <si>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</si>
  <si>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</si>
  <si>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</si>
  <si>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</si>
  <si>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</si>
  <si>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</si>
  <si>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</si>
  <si>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</si>
  <si>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</si>
  <si>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</si>
  <si>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</si>
  <si>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</si>
  <si>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</si>
  <si>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</si>
  <si>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</si>
  <si>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</si>
  <si>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</si>
  <si>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</si>
  <si>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</si>
  <si>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</si>
  <si>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</si>
  <si>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</si>
  <si>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</si>
  <si>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</si>
  <si>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</si>
  <si>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</si>
  <si>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</si>
  <si>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</si>
  <si>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</si>
  <si>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</si>
  <si>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</si>
  <si>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</si>
  <si>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</si>
  <si>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</si>
  <si>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</si>
  <si>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</si>
  <si>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</si>
  <si>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</si>
  <si>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</si>
  <si>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</si>
  <si>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</si>
  <si>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</si>
  <si>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</si>
  <si>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</si>
  <si>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</si>
  <si>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</si>
  <si>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</si>
  <si>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</si>
  <si>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</si>
  <si>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</si>
  <si>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</si>
  <si>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</si>
  <si>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</si>
  <si>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</si>
  <si>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</si>
  <si>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</si>
  <si>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</si>
  <si>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</si>
  <si>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</si>
  <si>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</si>
  <si>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</si>
  <si>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</si>
  <si>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</si>
  <si>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</si>
  <si>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</si>
  <si>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</si>
  <si>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</si>
  <si>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</si>
  <si>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</si>
  <si>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</si>
  <si>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</si>
  <si>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</si>
  <si>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</si>
  <si>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</si>
  <si>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</si>
  <si>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</si>
  <si>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</si>
  <si>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</si>
  <si>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</si>
  <si>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</si>
  <si>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</si>
  <si>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</si>
  <si>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</si>
  <si>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</si>
  <si>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</si>
  <si>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</si>
  <si>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</si>
  <si>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</si>
  <si>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</si>
  <si>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</si>
  <si>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</si>
  <si>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</si>
  <si>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</si>
  <si>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</si>
  <si>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</si>
  <si>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</si>
  <si>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</si>
  <si>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</si>
  <si>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</si>
  <si>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</si>
  <si>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</si>
  <si>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</si>
  <si>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</si>
  <si>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</si>
  <si>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</si>
  <si>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</si>
  <si>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</si>
  <si>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</si>
  <si>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</si>
  <si>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</si>
  <si>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</si>
  <si>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</si>
  <si>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</si>
  <si>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</si>
  <si>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</si>
  <si>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</si>
  <si>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</si>
  <si>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</si>
  <si>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</si>
  <si>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</si>
  <si>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</si>
  <si>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</si>
  <si>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</si>
  <si>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</si>
  <si>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</si>
  <si>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</si>
  <si>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</si>
  <si>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</si>
  <si>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</si>
  <si>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</si>
  <si>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</si>
  <si>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</si>
  <si>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</si>
  <si>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</si>
  <si>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</si>
  <si>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</si>
  <si>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</si>
  <si>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</si>
  <si>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</si>
  <si>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</si>
  <si>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</si>
  <si>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</si>
  <si>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</si>
  <si>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</si>
  <si>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</si>
  <si>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</si>
  <si>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</si>
  <si>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</si>
  <si>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</si>
  <si>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</si>
  <si>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</si>
  <si>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</si>
  <si>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</si>
  <si>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</si>
  <si>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</si>
  <si>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</si>
  <si>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</si>
  <si>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</si>
  <si>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</si>
  <si>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</si>
  <si>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</si>
  <si>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</si>
  <si>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</si>
  <si>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</si>
  <si>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</si>
  <si>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</si>
  <si>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</si>
  <si>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</si>
  <si>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</si>
  <si>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</si>
  <si>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</si>
  <si>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</si>
  <si>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</si>
  <si>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</si>
  <si>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</si>
  <si>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</si>
  <si>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</si>
  <si>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</si>
  <si>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</si>
  <si>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</si>
  <si>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</si>
  <si>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</si>
  <si>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</si>
  <si>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</si>
  <si>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</si>
  <si>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</si>
  <si>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</si>
  <si>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</si>
  <si>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</si>
  <si>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</si>
  <si>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</si>
  <si>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</si>
  <si>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</si>
  <si>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</si>
  <si>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</si>
  <si>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</si>
  <si>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</si>
  <si>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</si>
  <si>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</si>
  <si>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</si>
  <si>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</si>
  <si>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</si>
  <si>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</si>
  <si>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</si>
  <si>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</si>
  <si>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</si>
  <si>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</si>
  <si>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</si>
  <si>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</si>
  <si>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</si>
  <si>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</si>
  <si>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</si>
  <si>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</si>
  <si>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</si>
  <si>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</si>
  <si>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</si>
  <si>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</si>
  <si>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</si>
  <si>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</si>
  <si>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</si>
  <si>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</si>
  <si>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</si>
  <si>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</si>
  <si>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</si>
  <si>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</si>
  <si>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</si>
  <si>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</si>
  <si>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</si>
  <si>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</si>
  <si>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</si>
  <si>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</si>
  <si>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</si>
  <si>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</si>
  <si>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</si>
  <si>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</si>
  <si>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</si>
  <si>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</si>
  <si>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</si>
  <si>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</si>
  <si>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</si>
  <si>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</si>
  <si>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</si>
  <si>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</si>
  <si>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</si>
  <si>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</si>
  <si>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</si>
  <si>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</si>
  <si>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</si>
  <si>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</si>
  <si>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</si>
  <si>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</si>
  <si>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</si>
  <si>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</si>
  <si>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</si>
  <si>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</si>
  <si>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</si>
  <si>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</si>
  <si>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</si>
  <si>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</si>
  <si>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</si>
  <si>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</si>
  <si>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</si>
  <si>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</si>
  <si>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</si>
  <si>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</si>
  <si>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</si>
  <si>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</si>
  <si>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</si>
  <si>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</si>
  <si>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</si>
  <si>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</si>
  <si>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</si>
  <si>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</si>
  <si>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</si>
  <si>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</si>
  <si>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</si>
  <si>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</si>
  <si>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</si>
  <si>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</si>
  <si>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</si>
  <si>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</si>
  <si>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</si>
  <si>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</si>
  <si>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</si>
  <si>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</si>
  <si>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</si>
  <si>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</si>
  <si>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</si>
  <si>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</si>
  <si>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</si>
  <si>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</si>
  <si>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</si>
  <si>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</si>
  <si>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</si>
  <si>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</si>
  <si>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</si>
  <si>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</si>
  <si>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</si>
  <si>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</si>
  <si>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</si>
  <si>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</si>
  <si>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</si>
  <si>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</si>
  <si>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</si>
  <si>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</si>
  <si>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</si>
  <si>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</si>
  <si>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</si>
  <si>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</si>
  <si>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</si>
  <si>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</si>
  <si>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</si>
  <si>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</si>
  <si>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</si>
  <si>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</si>
  <si>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</si>
  <si>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</si>
  <si>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</si>
  <si>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</si>
  <si>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</si>
  <si>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</si>
  <si>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</si>
  <si>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</si>
  <si>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</si>
  <si>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</si>
  <si>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</si>
  <si>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</si>
  <si>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</si>
  <si>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</si>
  <si>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</si>
  <si>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</si>
  <si>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</si>
  <si>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</si>
  <si>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</si>
  <si>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</si>
  <si>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</si>
  <si>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</si>
  <si>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</si>
  <si>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</si>
  <si>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</si>
  <si>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</si>
  <si>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</si>
  <si>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</si>
  <si>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</si>
  <si>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</si>
  <si>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</si>
  <si>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</si>
  <si>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</si>
  <si>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</si>
  <si>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</si>
  <si>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</si>
  <si>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</si>
  <si>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</si>
  <si>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</si>
  <si>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</si>
  <si>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</si>
  <si>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</si>
  <si>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</si>
  <si>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</si>
  <si>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</si>
  <si>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</si>
  <si>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</si>
  <si>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</si>
  <si>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</si>
  <si>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</si>
  <si>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</si>
  <si>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</si>
  <si>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</si>
  <si>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</si>
  <si>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</si>
  <si>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</si>
  <si>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</si>
  <si>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</si>
  <si>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</si>
  <si>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</si>
  <si>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</si>
  <si>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</si>
  <si>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</si>
  <si>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</si>
  <si>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</si>
  <si>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</si>
  <si>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</si>
  <si>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</si>
  <si>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</si>
  <si>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</si>
  <si>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</si>
  <si>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</si>
  <si>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</si>
  <si>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</si>
  <si>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</si>
  <si>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</si>
  <si>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</si>
  <si>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</si>
  <si>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</si>
  <si>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</si>
  <si>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</si>
  <si>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</si>
  <si>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</si>
  <si>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</si>
  <si>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</si>
  <si>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</si>
  <si>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</si>
  <si>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</si>
  <si>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</si>
  <si>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</si>
  <si>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</si>
  <si>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</si>
  <si>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</si>
  <si>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</si>
  <si>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</si>
  <si>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</si>
  <si>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</si>
  <si>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</si>
  <si>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</si>
  <si>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</si>
  <si>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</si>
  <si>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</si>
  <si>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</si>
  <si>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</si>
  <si>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</si>
  <si>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</si>
  <si>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</si>
  <si>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</si>
  <si>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</si>
  <si>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</si>
  <si>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</si>
  <si>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</si>
  <si>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</si>
  <si>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</si>
  <si>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</si>
  <si>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</si>
  <si>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</si>
  <si>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</si>
  <si>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</si>
  <si>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</si>
  <si>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</si>
  <si>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</si>
  <si>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</si>
  <si>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</si>
  <si>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</si>
  <si>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</si>
  <si>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</si>
  <si>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</si>
  <si>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</si>
  <si>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</si>
  <si>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</si>
  <si>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</si>
  <si>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</si>
  <si>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</si>
  <si>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</si>
  <si>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</si>
  <si>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</si>
  <si>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</si>
  <si>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</si>
  <si>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</si>
  <si>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</si>
  <si>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</si>
  <si>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</si>
  <si>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</si>
  <si>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</si>
  <si>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</si>
  <si>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</si>
  <si>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</si>
  <si>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</si>
  <si>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</si>
  <si>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</si>
  <si>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</si>
  <si>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</si>
  <si>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</si>
  <si>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</si>
  <si>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</si>
  <si>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</si>
  <si>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</si>
  <si>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</si>
  <si>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</si>
  <si>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</si>
  <si>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</si>
  <si>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</si>
  <si>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</si>
  <si>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</si>
  <si>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</si>
  <si>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</si>
  <si>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</si>
  <si>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</si>
  <si>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</si>
  <si>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</si>
  <si>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</si>
  <si>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</si>
  <si>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</si>
  <si>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</si>
  <si>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</si>
  <si>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</si>
  <si>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</si>
  <si>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</si>
  <si>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</si>
  <si>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</si>
  <si>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</si>
  <si>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</si>
  <si>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</si>
  <si>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</si>
  <si>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</si>
  <si>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</si>
  <si>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</si>
  <si>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</si>
  <si>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</si>
  <si>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</si>
  <si>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</si>
  <si>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</si>
  <si>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</si>
  <si>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</si>
  <si>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</si>
  <si>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</si>
  <si>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</si>
  <si>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</si>
  <si>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</si>
  <si>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</si>
  <si>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</si>
  <si>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</si>
  <si>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</si>
  <si>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</si>
  <si>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</si>
  <si>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</si>
  <si>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</si>
  <si>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</si>
  <si>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</si>
  <si>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</si>
  <si>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</si>
  <si>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</si>
  <si>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</si>
  <si>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</si>
  <si>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</si>
  <si>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</si>
  <si>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</si>
  <si>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</si>
  <si>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</si>
  <si>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</si>
  <si>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</si>
  <si>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</si>
  <si>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</si>
  <si>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</si>
  <si>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</si>
  <si>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</si>
  <si>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</si>
  <si>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</si>
  <si>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</si>
  <si>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</si>
  <si>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</si>
  <si>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</si>
  <si>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</si>
  <si>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</si>
  <si>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</si>
  <si>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</si>
  <si>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</si>
  <si>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</si>
  <si>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</si>
  <si>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</si>
  <si>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</si>
  <si>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</si>
  <si>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</si>
  <si>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</si>
  <si>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</si>
  <si>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</si>
  <si>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</si>
  <si>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</si>
  <si>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</si>
  <si>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</si>
  <si>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</si>
  <si>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</si>
  <si>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</si>
  <si>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</si>
  <si>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</si>
  <si>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</si>
  <si>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</si>
  <si>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</si>
  <si>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</si>
  <si>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</si>
  <si>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</si>
  <si>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</si>
  <si>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</si>
  <si>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</si>
  <si>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</si>
  <si>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</si>
  <si>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</si>
  <si>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</si>
  <si>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</si>
  <si>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</si>
  <si>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</si>
  <si>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</si>
  <si>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</si>
  <si>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</si>
  <si>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</si>
  <si>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</si>
  <si>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</si>
  <si>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</si>
  <si>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</si>
  <si>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</si>
  <si>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</si>
  <si>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</si>
  <si>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</si>
  <si>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</si>
  <si>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</si>
  <si>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</si>
  <si>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</si>
  <si>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</si>
  <si>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</si>
  <si>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</si>
  <si>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</si>
  <si>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</si>
  <si>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</si>
  <si>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</si>
  <si>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</si>
  <si>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</si>
  <si>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</si>
  <si>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</si>
  <si>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</si>
  <si>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</si>
  <si>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</si>
  <si>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</si>
  <si>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</si>
  <si>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</si>
  <si>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</si>
  <si>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</si>
  <si>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</si>
  <si>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</si>
  <si>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</si>
  <si>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</si>
  <si>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</si>
  <si>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</si>
  <si>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</si>
  <si>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</si>
  <si>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</si>
  <si>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</si>
  <si>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</si>
  <si>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</si>
  <si>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</si>
  <si>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</si>
  <si>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</si>
  <si>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</si>
  <si>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</si>
  <si>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</si>
  <si>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</si>
  <si>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</si>
  <si>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</si>
  <si>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</si>
  <si>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</si>
  <si>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</si>
  <si>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</si>
  <si>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</si>
  <si>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</si>
  <si>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</si>
  <si>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</si>
  <si>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</si>
  <si>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</si>
  <si>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</si>
  <si>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</si>
  <si>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</si>
  <si>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</si>
  <si>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</si>
  <si>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</si>
  <si>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</si>
  <si>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</si>
  <si>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</si>
  <si>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</si>
  <si>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</si>
  <si>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</si>
  <si>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</si>
  <si>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</si>
  <si>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</si>
  <si>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</si>
  <si>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</si>
  <si>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</si>
  <si>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</si>
  <si>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</si>
  <si>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</si>
  <si>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</si>
  <si>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</si>
  <si>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</si>
  <si>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</si>
  <si>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</si>
  <si>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</si>
  <si>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</si>
  <si>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</si>
  <si>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</si>
  <si>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</si>
  <si>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</si>
  <si>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</si>
  <si>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</si>
  <si>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</si>
  <si>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</si>
  <si>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</si>
  <si>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</si>
  <si>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</si>
  <si>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</si>
  <si>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</si>
  <si>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</si>
  <si>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</si>
  <si>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</si>
  <si>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</si>
  <si>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</si>
  <si>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</si>
  <si>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</si>
  <si>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</si>
  <si>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</si>
  <si>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</si>
  <si>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</si>
  <si>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</si>
  <si>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</si>
  <si>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</si>
  <si>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</si>
  <si>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</si>
  <si>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</si>
  <si>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</si>
  <si>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</si>
  <si>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</si>
  <si>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</si>
  <si>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</si>
  <si>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</si>
  <si>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</si>
  <si>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</si>
  <si>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</si>
  <si>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</si>
  <si>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</si>
  <si>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</si>
  <si>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</si>
  <si>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</si>
  <si>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</si>
  <si>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</si>
  <si>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</si>
  <si>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</si>
  <si>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</si>
  <si>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</si>
  <si>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</si>
  <si>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</si>
  <si>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</si>
  <si>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</si>
  <si>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</si>
  <si>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</si>
  <si>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</si>
  <si>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</si>
  <si>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</si>
  <si>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</si>
  <si>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</si>
  <si>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</si>
  <si>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</si>
  <si>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</si>
  <si>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</si>
  <si>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</si>
  <si>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</si>
  <si>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</si>
  <si>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</si>
  <si>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</si>
  <si>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</si>
  <si>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</si>
  <si>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</si>
  <si>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</si>
  <si>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</si>
  <si>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</si>
  <si>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</si>
  <si>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</si>
  <si>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</si>
  <si>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</si>
  <si>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</si>
  <si>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</si>
  <si>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</si>
  <si>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</si>
  <si>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</si>
  <si>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</si>
  <si>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</si>
  <si>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</si>
  <si>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</si>
  <si>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</si>
  <si>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</si>
  <si>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</si>
  <si>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</si>
  <si>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</si>
  <si>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</si>
  <si>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</si>
  <si>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</si>
  <si>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</si>
  <si>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</si>
  <si>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</si>
  <si>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</si>
  <si>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</si>
  <si>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</si>
  <si>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</si>
  <si>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</si>
  <si>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</si>
  <si>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</si>
  <si>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</si>
  <si>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</si>
  <si>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</si>
  <si>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</si>
  <si>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</si>
  <si>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</si>
  <si>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</si>
  <si>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</si>
  <si>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</si>
  <si>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</si>
  <si>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</si>
  <si>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</si>
  <si>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</si>
  <si>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</si>
  <si>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</si>
  <si>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</si>
  <si>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</si>
  <si>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</si>
  <si>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</si>
  <si>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</si>
  <si>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</si>
  <si>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</si>
  <si>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</si>
  <si>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</si>
  <si>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</si>
  <si>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</si>
  <si>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</si>
  <si>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</si>
  <si>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</si>
  <si>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</si>
  <si>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</si>
  <si>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</si>
  <si>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</si>
  <si>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</si>
  <si>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</si>
  <si>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</si>
  <si>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</si>
  <si>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</si>
  <si>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</si>
  <si>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</si>
  <si>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</si>
  <si>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</si>
  <si>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</si>
  <si>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</si>
  <si>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</si>
  <si>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</si>
  <si>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</si>
  <si>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</si>
  <si>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</si>
  <si>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</si>
  <si>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</si>
  <si>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</si>
  <si>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</si>
  <si>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</si>
  <si>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</si>
  <si>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</si>
  <si>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</si>
  <si>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</si>
  <si>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</si>
  <si>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</si>
  <si>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</si>
  <si>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</si>
  <si>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</si>
  <si>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</si>
  <si>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</si>
  <si>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</si>
  <si>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</si>
  <si>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</si>
  <si>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</si>
  <si>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</si>
  <si>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</si>
  <si>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</si>
  <si>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</si>
  <si>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</si>
  <si>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</si>
  <si>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</si>
  <si>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</si>
  <si>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</si>
  <si>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</si>
  <si>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</si>
  <si>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</si>
  <si>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</si>
  <si>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</si>
  <si>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</si>
  <si>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</si>
  <si>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</si>
  <si>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</si>
  <si>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</si>
  <si>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</si>
  <si>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</si>
  <si>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</si>
  <si>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</si>
  <si>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</si>
  <si>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</si>
  <si>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</si>
  <si>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</si>
  <si>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</si>
  <si>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</si>
  <si>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</si>
  <si>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</si>
  <si>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</si>
  <si>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</si>
  <si>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</si>
  <si>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</si>
  <si>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</si>
  <si>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</si>
  <si>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</si>
  <si>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</si>
  <si>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</si>
  <si>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</si>
  <si>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</si>
  <si>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</si>
  <si>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</si>
  <si>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</si>
  <si>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</si>
  <si>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</si>
  <si>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</si>
  <si>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</si>
  <si>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</si>
  <si>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</si>
  <si>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</si>
  <si>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</si>
  <si>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</si>
  <si>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</si>
  <si>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</si>
  <si>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</si>
  <si>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</si>
  <si>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</si>
  <si>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</si>
  <si>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</si>
  <si>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</si>
  <si>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</si>
  <si>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</si>
  <si>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</si>
  <si>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</si>
  <si>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</si>
  <si>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</si>
  <si>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</si>
  <si>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</si>
  <si>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</si>
  <si>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</si>
  <si>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</si>
  <si>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</si>
  <si>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</si>
  <si>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</si>
  <si>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</si>
  <si>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</si>
  <si>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</si>
  <si>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</si>
  <si>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</si>
  <si>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</si>
  <si>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</si>
  <si>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</si>
  <si>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</si>
  <si>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</si>
  <si>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</si>
  <si>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</si>
  <si>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</si>
  <si>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</si>
  <si>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</si>
  <si>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</si>
  <si>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</si>
  <si>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</si>
  <si>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</si>
  <si>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</si>
  <si>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</si>
  <si>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</si>
  <si>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</si>
  <si>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</si>
  <si>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</si>
  <si>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</si>
  <si>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</si>
  <si>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</si>
  <si>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</si>
  <si>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</si>
  <si>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</si>
  <si>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</si>
  <si>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</si>
  <si>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</si>
  <si>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</si>
  <si>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</si>
  <si>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</si>
  <si>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</si>
  <si>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</si>
  <si>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</si>
  <si>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</si>
  <si>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</si>
  <si>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</si>
  <si>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</si>
  <si>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</si>
  <si>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</si>
  <si>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</si>
  <si>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</si>
  <si>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</si>
  <si>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</si>
  <si>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</si>
  <si>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</si>
  <si>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</si>
  <si>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</si>
  <si>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</si>
  <si>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</si>
  <si>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</si>
  <si>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</si>
  <si>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</si>
  <si>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</si>
  <si>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</si>
  <si>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</si>
  <si>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</si>
  <si>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</si>
  <si>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</si>
  <si>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</si>
  <si>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</si>
  <si>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</si>
  <si>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</si>
  <si>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</si>
  <si>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</si>
  <si>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</si>
  <si>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</si>
  <si>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</si>
  <si>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</si>
  <si>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</si>
  <si>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</si>
  <si>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</si>
  <si>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</si>
  <si>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</si>
  <si>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</si>
  <si>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</si>
  <si>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</si>
  <si>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</si>
  <si>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</si>
  <si>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</si>
  <si>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</si>
  <si>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</si>
  <si>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</si>
  <si>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</si>
  <si>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</si>
  <si>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</si>
  <si>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</si>
  <si>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</si>
  <si>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</si>
  <si>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</si>
  <si>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</si>
  <si>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</si>
  <si>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</si>
  <si>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</si>
  <si>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</si>
  <si>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</si>
  <si>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</si>
  <si>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</si>
  <si>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</si>
  <si>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</si>
  <si>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</si>
  <si>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</si>
  <si>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</si>
  <si>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</si>
  <si>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</si>
  <si>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</si>
  <si>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</si>
  <si>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</si>
  <si>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</si>
  <si>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</si>
  <si>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</si>
  <si>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</si>
  <si>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</si>
  <si>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</si>
  <si>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</si>
  <si>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</si>
  <si>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</si>
  <si>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</si>
  <si>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</si>
  <si>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</si>
  <si>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</si>
  <si>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</si>
  <si>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</si>
  <si>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</si>
  <si>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</si>
  <si>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</si>
  <si>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</si>
  <si>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</si>
  <si>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</si>
  <si>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</si>
  <si>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</si>
  <si>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</si>
  <si>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</si>
  <si>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</si>
  <si>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</si>
  <si>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</si>
  <si>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</si>
  <si>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</si>
  <si>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</si>
  <si>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</si>
  <si>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</si>
  <si>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</si>
  <si>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</si>
  <si>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</si>
  <si>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</si>
  <si>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</si>
  <si>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</si>
  <si>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</si>
  <si>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</si>
  <si>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</si>
  <si>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</si>
  <si>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</si>
  <si>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</si>
  <si>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</si>
  <si>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</si>
  <si>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</si>
  <si>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</si>
  <si>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</si>
  <si>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</si>
  <si>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</si>
  <si>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</si>
  <si>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</si>
  <si>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</si>
  <si>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</si>
  <si>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</si>
  <si>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</si>
  <si>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</si>
  <si>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</si>
  <si>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</si>
  <si>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</si>
  <si>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</si>
  <si>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</si>
  <si>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</si>
  <si>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</si>
  <si>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</si>
  <si>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</si>
  <si>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</si>
  <si>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</si>
  <si>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</si>
  <si>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</si>
  <si>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</si>
  <si>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</si>
  <si>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</si>
  <si>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</si>
  <si>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</si>
  <si>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</si>
  <si>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</si>
  <si>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</si>
  <si>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</si>
  <si>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</si>
  <si>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</si>
  <si>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</si>
  <si>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</si>
  <si>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</si>
  <si>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</si>
  <si>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</si>
  <si>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</si>
  <si>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</si>
  <si>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</si>
  <si>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</si>
  <si>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</si>
  <si>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</si>
  <si>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</si>
  <si>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</si>
  <si>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</si>
  <si>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</si>
  <si>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</si>
  <si>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</si>
  <si>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</si>
  <si>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</si>
  <si>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</si>
  <si>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</si>
  <si>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</si>
  <si>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</si>
  <si>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</si>
  <si>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</si>
  <si>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</si>
  <si>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</si>
  <si>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</si>
  <si>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</si>
  <si>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</si>
  <si>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</si>
  <si>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</si>
  <si>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</si>
  <si>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</si>
  <si>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</si>
  <si>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</si>
  <si>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</si>
  <si>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</si>
  <si>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</si>
  <si>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</si>
  <si>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</si>
  <si>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</si>
  <si>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</si>
  <si>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</si>
  <si>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</si>
  <si>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</si>
  <si>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</si>
  <si>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</si>
  <si>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</si>
  <si>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</si>
  <si>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</si>
  <si>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</si>
  <si>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</si>
  <si>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</si>
  <si>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</si>
  <si>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</si>
  <si>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</si>
  <si>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</si>
  <si>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</si>
  <si>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</si>
  <si>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</si>
  <si>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</si>
  <si>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</si>
  <si>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</si>
  <si>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</si>
  <si>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</si>
  <si>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</si>
  <si>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</si>
  <si>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</si>
  <si>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</si>
  <si>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</si>
  <si>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</si>
  <si>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</si>
  <si>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</si>
  <si>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</si>
  <si>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</si>
  <si>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</si>
  <si>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</si>
  <si>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</si>
  <si>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</si>
  <si>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</si>
  <si>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</si>
  <si>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</si>
  <si>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</si>
  <si>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</si>
  <si>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</si>
  <si>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</si>
  <si>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</si>
  <si>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</si>
  <si>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</si>
  <si>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</si>
  <si>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</si>
  <si>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</si>
  <si>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</si>
  <si>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</si>
  <si>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</si>
  <si>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</si>
  <si>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</si>
  <si>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</si>
  <si>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</si>
  <si>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</si>
  <si>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</si>
  <si>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</si>
  <si>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</si>
  <si>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</si>
  <si>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</si>
  <si>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</si>
  <si>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</si>
  <si>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</si>
  <si>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</si>
  <si>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</si>
  <si>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</si>
  <si>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</si>
  <si>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</si>
  <si>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</si>
  <si>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</si>
  <si>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</si>
  <si>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</si>
  <si>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</si>
  <si>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</si>
  <si>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</si>
  <si>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</si>
  <si>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</si>
  <si>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</si>
  <si>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</si>
  <si>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</si>
  <si>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</si>
  <si>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</si>
  <si>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</si>
  <si>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</si>
  <si>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</si>
  <si>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</si>
  <si>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</si>
  <si>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</si>
  <si>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</si>
  <si>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</si>
  <si>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</si>
  <si>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</si>
  <si>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</si>
  <si>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</si>
  <si>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</si>
  <si>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</si>
  <si>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</si>
  <si>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</si>
  <si>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</si>
  <si>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</si>
  <si>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</si>
  <si>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</si>
  <si>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</si>
  <si>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</si>
  <si>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</si>
  <si>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</si>
  <si>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</si>
  <si>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</si>
  <si>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</si>
  <si>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</si>
  <si>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</si>
  <si>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</si>
  <si>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</si>
  <si>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</si>
  <si>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</si>
  <si>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</si>
  <si>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</si>
  <si>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</si>
  <si>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</si>
  <si>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</si>
  <si>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</si>
  <si>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</si>
  <si>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</si>
  <si>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</si>
  <si>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</si>
  <si>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</si>
  <si>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</si>
  <si>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</si>
  <si>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</si>
  <si>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</si>
  <si>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</si>
  <si>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</si>
  <si>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</si>
  <si>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</si>
  <si>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</si>
  <si>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</si>
  <si>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</si>
  <si>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</si>
  <si>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</si>
  <si>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</si>
  <si>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</si>
  <si>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</si>
  <si>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</si>
  <si>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</si>
  <si>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</si>
  <si>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</si>
  <si>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</si>
  <si>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</si>
  <si>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</si>
  <si>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</si>
  <si>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</si>
  <si>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</si>
  <si>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</si>
  <si>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</si>
  <si>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</si>
  <si>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</si>
  <si>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</si>
  <si>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</si>
  <si>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</si>
  <si>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</si>
  <si>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</si>
  <si>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</si>
  <si>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</si>
  <si>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</si>
  <si>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</si>
  <si>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</si>
  <si>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</si>
  <si>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</si>
  <si>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</si>
  <si>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</si>
  <si>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</si>
  <si>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</si>
  <si>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</si>
  <si>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</si>
  <si>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</si>
  <si>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</si>
  <si>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</si>
  <si>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</si>
  <si>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</si>
  <si>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</si>
  <si>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</si>
  <si>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</si>
  <si>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</si>
  <si>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</si>
  <si>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</si>
  <si>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</si>
  <si>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</si>
  <si>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</si>
  <si>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</si>
  <si>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</si>
  <si>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</si>
  <si>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</si>
  <si>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</si>
  <si>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</si>
  <si>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</si>
  <si>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</si>
  <si>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</si>
  <si>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</si>
  <si>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</si>
  <si>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</si>
  <si>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</si>
  <si>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</si>
  <si>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</si>
  <si>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</si>
  <si>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</si>
  <si>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</si>
  <si>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</si>
  <si>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</si>
  <si>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</si>
  <si>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</si>
  <si>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</si>
  <si>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</si>
  <si>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</si>
  <si>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</si>
  <si>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</si>
  <si>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</si>
  <si>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</si>
  <si>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</si>
  <si>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</si>
  <si>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</si>
  <si>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</si>
  <si>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</si>
  <si>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</si>
  <si>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</si>
  <si>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</si>
  <si>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</si>
  <si>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</si>
  <si>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</si>
  <si>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</si>
  <si>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</si>
  <si>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</si>
  <si>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</si>
  <si>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</si>
  <si>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</si>
  <si>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</si>
  <si>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</si>
  <si>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</si>
  <si>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</si>
  <si>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</si>
  <si>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</si>
  <si>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</si>
  <si>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</si>
  <si>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</si>
  <si>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</si>
  <si>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</si>
  <si>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</si>
  <si>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</si>
  <si>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</si>
  <si>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</si>
  <si>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</si>
  <si>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</si>
  <si>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</si>
  <si>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</si>
  <si>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</si>
  <si>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</si>
  <si>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</si>
  <si>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</si>
  <si>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</si>
  <si>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</si>
  <si>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</si>
  <si>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</si>
  <si>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</si>
  <si>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</si>
  <si>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</si>
  <si>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</si>
  <si>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</si>
  <si>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</si>
  <si>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</si>
  <si>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</si>
  <si>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</si>
  <si>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</si>
  <si>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</si>
  <si>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</si>
  <si>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</si>
  <si>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</si>
  <si>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</si>
  <si>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</si>
  <si>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</si>
  <si>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</si>
  <si>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</si>
  <si>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</si>
  <si>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</si>
  <si>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</si>
  <si>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</si>
  <si>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</si>
  <si>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</si>
  <si>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</si>
  <si>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</si>
  <si>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</si>
  <si>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</si>
  <si>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</si>
  <si>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</si>
  <si>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</si>
  <si>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</si>
  <si>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</si>
  <si>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</si>
  <si>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</si>
  <si>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</si>
  <si>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</si>
  <si>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</si>
  <si>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</si>
  <si>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</si>
  <si>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</si>
  <si>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</si>
  <si>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</si>
  <si>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</si>
  <si>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</si>
  <si>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</si>
  <si>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</si>
  <si>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</si>
  <si>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</si>
  <si>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</si>
  <si>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</si>
  <si>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</si>
  <si>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</si>
  <si>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</si>
  <si>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</si>
  <si>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</si>
  <si>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</si>
  <si>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</si>
  <si>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</si>
  <si>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</si>
  <si>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</si>
  <si>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</si>
  <si>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</si>
  <si>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</si>
  <si>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</si>
  <si>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</si>
  <si>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</si>
  <si>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</si>
  <si>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</si>
  <si>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</si>
  <si>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</si>
  <si>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</si>
  <si>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</si>
  <si>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</si>
  <si>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</si>
  <si>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</si>
  <si>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</si>
  <si>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</si>
  <si>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</si>
  <si>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</si>
  <si>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</si>
  <si>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</si>
  <si>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</si>
  <si>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</si>
  <si>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</si>
  <si>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</si>
  <si>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</si>
  <si>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</si>
  <si>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</si>
  <si>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</si>
  <si>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</si>
  <si>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</si>
  <si>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</si>
  <si>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</si>
  <si>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</si>
  <si>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</si>
  <si>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</si>
  <si>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</si>
  <si>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</si>
  <si>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</si>
  <si>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</si>
  <si>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</si>
  <si>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</si>
  <si>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</si>
  <si>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</si>
  <si>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</si>
  <si>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</si>
  <si>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</si>
  <si>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</si>
  <si>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</si>
  <si>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</si>
  <si>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</si>
  <si>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</si>
  <si>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</si>
  <si>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</si>
  <si>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</si>
  <si>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</si>
  <si>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</si>
  <si>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</si>
  <si>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</si>
  <si>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</si>
  <si>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</si>
  <si>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</si>
  <si>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</si>
  <si>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</si>
  <si>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</si>
  <si>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</si>
  <si>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</si>
  <si>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</si>
  <si>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</si>
  <si>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</si>
  <si>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</si>
  <si>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</si>
  <si>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</si>
  <si>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</si>
  <si>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</si>
  <si>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</si>
  <si>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</si>
  <si>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</si>
  <si>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</si>
  <si>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</si>
  <si>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</si>
  <si>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</si>
  <si>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</si>
  <si>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</si>
  <si>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</si>
  <si>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</si>
  <si>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</si>
  <si>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</si>
  <si>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</si>
  <si>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</si>
  <si>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</si>
  <si>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</si>
  <si>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</si>
  <si>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</si>
  <si>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</si>
  <si>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</si>
  <si>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</si>
  <si>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</si>
  <si>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</si>
  <si>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</si>
  <si>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</si>
  <si>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</si>
  <si>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</si>
  <si>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</si>
  <si>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</si>
  <si>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</si>
  <si>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</si>
  <si>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</si>
  <si>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</si>
  <si>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</si>
  <si>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</si>
  <si>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</si>
  <si>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</si>
  <si>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</si>
  <si>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</si>
  <si>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</si>
  <si>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</si>
  <si>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</si>
  <si>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</si>
  <si>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</si>
  <si>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</si>
  <si>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</si>
  <si>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</si>
  <si>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</si>
  <si>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</si>
  <si>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</si>
  <si>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</si>
  <si>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</si>
  <si>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</si>
  <si>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</si>
  <si>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</si>
  <si>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</si>
  <si>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</si>
  <si>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</si>
  <si>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</si>
  <si>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</si>
  <si>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</si>
  <si>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</si>
  <si>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</si>
  <si>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</si>
  <si>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</si>
  <si>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</si>
  <si>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</si>
  <si>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</si>
  <si>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</si>
  <si>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</si>
  <si>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</si>
  <si>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</si>
  <si>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</si>
  <si>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</si>
  <si>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</si>
  <si>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</si>
  <si>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</si>
  <si>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</si>
  <si>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</si>
  <si>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</si>
  <si>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</si>
  <si>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</si>
  <si>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</si>
  <si>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</si>
  <si>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</si>
  <si>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</si>
  <si>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</si>
  <si>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</si>
  <si>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</si>
  <si>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</si>
  <si>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</si>
  <si>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</si>
  <si>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</si>
  <si>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</si>
  <si>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</si>
  <si>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</si>
  <si>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</si>
  <si>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</si>
  <si>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</si>
  <si>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</si>
  <si>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</si>
  <si>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</si>
  <si>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</si>
  <si>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</si>
  <si>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</si>
  <si>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</si>
  <si>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</si>
  <si>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</si>
  <si>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</si>
  <si>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</si>
  <si>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</si>
  <si>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</si>
  <si>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</si>
  <si>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</si>
  <si>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</si>
  <si>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</si>
  <si>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</si>
  <si>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</si>
  <si>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</si>
  <si>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</si>
  <si>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</si>
  <si>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</si>
  <si>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</si>
  <si>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</si>
  <si>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</si>
  <si>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</si>
  <si>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</si>
  <si>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</si>
  <si>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</si>
  <si>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</si>
  <si>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</si>
  <si>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</si>
  <si>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</si>
  <si>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</si>
  <si>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</si>
  <si>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</si>
  <si>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</si>
  <si>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</si>
  <si>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</si>
  <si>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</si>
  <si>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</si>
  <si>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</si>
  <si>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</si>
  <si>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</si>
  <si>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</si>
  <si>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</si>
  <si>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</si>
  <si>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</si>
  <si>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</si>
  <si>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</si>
  <si>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</si>
  <si>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</si>
  <si>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</si>
  <si>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</si>
  <si>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</si>
  <si>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</si>
  <si>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</si>
  <si>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</si>
  <si>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</si>
  <si>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</si>
  <si>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</si>
  <si>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</si>
  <si>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</si>
  <si>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</si>
  <si>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</si>
  <si>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</si>
  <si>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</si>
  <si>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</si>
  <si>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</si>
  <si>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</si>
  <si>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</si>
  <si>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</si>
  <si>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</si>
  <si>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</si>
  <si>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</si>
  <si>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</si>
  <si>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</si>
  <si>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</si>
  <si>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</si>
  <si>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</si>
  <si>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</si>
  <si>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</si>
  <si>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</si>
  <si>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</si>
  <si>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</si>
  <si>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</si>
  <si>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</si>
  <si>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</si>
  <si>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</si>
  <si>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</si>
  <si>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</si>
  <si>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</si>
  <si>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</si>
  <si>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</si>
  <si>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</si>
  <si>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</si>
  <si>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</si>
  <si>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</si>
  <si>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</si>
  <si>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</si>
  <si>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</si>
  <si>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</si>
  <si>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</si>
  <si>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</si>
  <si>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</si>
  <si>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</si>
  <si>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</si>
  <si>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</si>
  <si>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</si>
  <si>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</si>
  <si>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</si>
  <si>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</si>
  <si>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</si>
  <si>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</si>
  <si>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</si>
  <si>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</si>
  <si>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</si>
  <si>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</si>
  <si>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</si>
  <si>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</si>
  <si>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</si>
  <si>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</si>
  <si>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</si>
  <si>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</si>
  <si>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</si>
  <si>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</si>
  <si>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</si>
  <si>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</si>
  <si>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</si>
  <si>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</si>
  <si>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</si>
  <si>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</si>
  <si>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</si>
  <si>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</si>
  <si>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</si>
  <si>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</si>
  <si>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</si>
  <si>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</si>
  <si>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</si>
  <si>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</si>
  <si>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</si>
  <si>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</si>
  <si>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</si>
  <si>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</si>
  <si>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</si>
  <si>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</si>
  <si>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</si>
  <si>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</si>
  <si>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</si>
  <si>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</si>
  <si>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</si>
  <si>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</si>
  <si>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</si>
  <si>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</si>
  <si>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</si>
  <si>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</si>
  <si>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</si>
  <si>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</si>
  <si>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</si>
  <si>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</si>
  <si>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</si>
  <si>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</si>
  <si>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</si>
  <si>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</si>
  <si>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</si>
  <si>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</si>
  <si>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</si>
  <si>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</si>
  <si>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</si>
  <si>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</si>
  <si>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</si>
  <si>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</si>
  <si>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</si>
  <si>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</si>
  <si>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</si>
  <si>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</si>
  <si>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</si>
  <si>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</si>
  <si>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</si>
  <si>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</si>
  <si>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</si>
  <si>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</si>
  <si>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</si>
  <si>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</si>
  <si>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</si>
  <si>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</si>
  <si>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</si>
  <si>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</si>
  <si>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</si>
  <si>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</si>
  <si>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</si>
  <si>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</si>
  <si>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</si>
  <si>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</si>
  <si>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</si>
  <si>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</si>
  <si>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</si>
  <si>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</si>
  <si>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</si>
  <si>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</si>
  <si>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</si>
  <si>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</si>
  <si>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</si>
  <si>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</si>
  <si>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</si>
  <si>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</si>
  <si>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</si>
  <si>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</si>
  <si>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</si>
  <si>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</si>
  <si>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</si>
  <si>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</si>
  <si>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</si>
  <si>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</si>
  <si>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</si>
  <si>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</si>
  <si>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</si>
  <si>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</si>
  <si>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</si>
  <si>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</si>
  <si>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</si>
  <si>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</si>
  <si>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</si>
  <si>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</si>
  <si>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</si>
  <si>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</si>
  <si>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</si>
  <si>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</si>
  <si>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</si>
  <si>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</si>
  <si>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</si>
  <si>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</si>
  <si>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</si>
  <si>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</si>
  <si>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</si>
  <si>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</si>
  <si>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</si>
  <si>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</si>
  <si>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</si>
  <si>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</si>
  <si>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</si>
  <si>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</si>
  <si>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</si>
  <si>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</si>
  <si>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</si>
  <si>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</si>
  <si>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</si>
  <si>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</si>
  <si>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</si>
  <si>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</si>
  <si>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</si>
  <si>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</si>
  <si>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</si>
  <si>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</si>
  <si>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</si>
  <si>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</si>
  <si>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</si>
  <si>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</si>
  <si>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</si>
  <si>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</si>
  <si>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</si>
  <si>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</si>
  <si>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</si>
  <si>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</si>
  <si>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</si>
  <si>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</si>
  <si>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</si>
  <si>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</si>
  <si>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</si>
  <si>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</si>
  <si>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</si>
  <si>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</si>
  <si>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</si>
  <si>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</si>
  <si>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</si>
  <si>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</si>
  <si>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</si>
  <si>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</si>
  <si>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</si>
  <si>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</si>
  <si>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</si>
  <si>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</si>
  <si>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</si>
  <si>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</si>
  <si>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</si>
  <si>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</si>
  <si>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</si>
  <si>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</si>
  <si>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</si>
  <si>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</si>
  <si>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</si>
  <si>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</si>
  <si>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</si>
  <si>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</si>
  <si>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</si>
  <si>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</si>
  <si>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</si>
  <si>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</si>
  <si>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</si>
  <si>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</si>
  <si>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</si>
  <si>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</si>
  <si>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</si>
  <si>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</si>
  <si>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</si>
  <si>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</si>
  <si>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</si>
  <si>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</si>
  <si>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</si>
  <si>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</si>
  <si>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</si>
  <si>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</si>
  <si>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</si>
  <si>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</si>
  <si>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</si>
  <si>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</si>
  <si>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</si>
  <si>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</si>
  <si>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</si>
  <si>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</si>
  <si>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</si>
  <si>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</si>
  <si>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</si>
  <si>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</si>
  <si>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</si>
  <si>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</si>
  <si>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</si>
  <si>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</si>
  <si>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</si>
  <si>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</si>
  <si>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</si>
  <si>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</si>
  <si>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</si>
  <si>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</si>
  <si>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</si>
  <si>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</si>
  <si>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</si>
  <si>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</si>
  <si>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</si>
  <si>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</si>
  <si>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</si>
  <si>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</si>
  <si>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</si>
  <si>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</si>
  <si>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</si>
  <si>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</si>
  <si>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</si>
  <si>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</si>
  <si>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</si>
  <si>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</si>
  <si>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</si>
  <si>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</si>
  <si>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</si>
  <si>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</si>
  <si>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</si>
  <si>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</si>
  <si>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</si>
  <si>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</si>
  <si>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</si>
  <si>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</si>
  <si>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</si>
  <si>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</si>
  <si>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</si>
  <si>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</si>
  <si>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</si>
  <si>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</si>
  <si>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</si>
  <si>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</si>
  <si>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</si>
  <si>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</si>
  <si>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</si>
  <si>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</si>
  <si>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</si>
  <si>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</si>
  <si>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</si>
  <si>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</si>
  <si>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</si>
  <si>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</si>
  <si>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</si>
  <si>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</si>
  <si>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</si>
  <si>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</si>
  <si>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</si>
  <si>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</si>
  <si>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</si>
  <si>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</si>
  <si>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</si>
  <si>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</si>
  <si>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</si>
  <si>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</si>
  <si>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</si>
  <si>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</si>
  <si>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</si>
  <si>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</si>
  <si>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</si>
  <si>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</si>
  <si>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</si>
  <si>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</si>
  <si>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</si>
  <si>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</si>
  <si>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</si>
  <si>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</si>
  <si>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</si>
  <si>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</si>
  <si>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</si>
  <si>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</si>
  <si>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</si>
  <si>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</si>
  <si>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</si>
  <si>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</si>
  <si>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</si>
  <si>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</si>
  <si>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</si>
  <si>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</si>
  <si>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</si>
  <si>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</si>
  <si>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</si>
  <si>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</si>
  <si>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</si>
  <si>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</si>
  <si>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</si>
  <si>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</si>
  <si>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</si>
  <si>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</si>
  <si>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</si>
  <si>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</si>
  <si>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</si>
  <si>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</si>
  <si>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</si>
  <si>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</si>
  <si>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</si>
  <si>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</si>
  <si>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</si>
  <si>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</si>
  <si>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</si>
  <si>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</si>
  <si>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</si>
  <si>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</si>
  <si>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</si>
  <si>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</si>
  <si>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</si>
  <si>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</si>
  <si>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</si>
  <si>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</si>
  <si>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</si>
  <si>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</si>
  <si>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</si>
  <si>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</si>
  <si>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</si>
  <si>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</si>
  <si>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</si>
  <si>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</si>
  <si>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</si>
  <si>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</si>
  <si>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</si>
  <si>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</si>
  <si>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</si>
  <si>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</si>
  <si>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</si>
  <si>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</si>
  <si>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</si>
  <si>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</si>
  <si>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</si>
  <si>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</si>
  <si>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</si>
  <si>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</si>
  <si>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</si>
  <si>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</si>
  <si>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</si>
  <si>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</si>
  <si>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</si>
  <si>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</si>
  <si>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</si>
  <si>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</si>
  <si>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</si>
  <si>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</si>
  <si>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</si>
  <si>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</si>
  <si>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</si>
  <si>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</si>
  <si>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</si>
  <si>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</si>
  <si>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</si>
  <si>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</si>
  <si>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</si>
  <si>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</si>
  <si>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</si>
  <si>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</si>
  <si>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</si>
  <si>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</si>
  <si>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</si>
  <si>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</si>
  <si>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</si>
  <si>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</si>
  <si>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</si>
  <si>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</si>
  <si>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</si>
  <si>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</si>
  <si>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</si>
  <si>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</si>
  <si>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</si>
  <si>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</si>
  <si>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</si>
  <si>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</si>
  <si>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</si>
  <si>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</si>
  <si>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</si>
  <si>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</si>
  <si>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</si>
  <si>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</si>
  <si>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</si>
  <si>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</si>
  <si>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</si>
  <si>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</si>
  <si>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</si>
  <si>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</si>
  <si>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</si>
  <si>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</si>
  <si>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</si>
  <si>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</si>
  <si>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</si>
  <si>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</si>
  <si>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</si>
  <si>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</si>
  <si>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</si>
  <si>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</si>
  <si>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</si>
  <si>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</si>
  <si>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</si>
  <si>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</si>
  <si>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</si>
  <si>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</si>
  <si>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</si>
  <si>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</si>
  <si>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</si>
  <si>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</si>
  <si>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</si>
  <si>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</si>
  <si>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</si>
  <si>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</si>
  <si>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</si>
  <si>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</si>
  <si>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</si>
  <si>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</si>
  <si>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</si>
  <si>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</si>
  <si>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</si>
  <si>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</si>
  <si>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</si>
  <si>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</si>
  <si>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</si>
  <si>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</si>
  <si>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</si>
  <si>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</si>
  <si>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</si>
  <si>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</si>
  <si>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</si>
  <si>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</si>
  <si>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</si>
  <si>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</si>
  <si>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</si>
  <si>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</si>
  <si>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</si>
  <si>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</si>
  <si>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</si>
  <si>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</si>
  <si>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</si>
  <si>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</si>
  <si>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</si>
  <si>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</si>
  <si>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</si>
  <si>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</si>
  <si>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</si>
  <si>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</si>
  <si>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</si>
  <si>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</si>
  <si>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</si>
  <si>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</si>
  <si>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</si>
  <si>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</si>
  <si>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</si>
  <si>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</si>
  <si>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</si>
  <si>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</si>
  <si>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</si>
  <si>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</si>
  <si>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</si>
  <si>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</si>
  <si>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</si>
  <si>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</si>
  <si>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</si>
  <si>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</si>
  <si>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</si>
  <si>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</si>
  <si>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</si>
  <si>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</si>
  <si>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</si>
  <si>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</si>
  <si>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</si>
  <si>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</si>
  <si>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</si>
  <si>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</si>
  <si>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</si>
  <si>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</si>
  <si>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</si>
  <si>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</si>
  <si>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</si>
  <si>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</si>
  <si>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</si>
  <si>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</si>
  <si>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</si>
  <si>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</si>
  <si>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</si>
  <si>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</si>
  <si>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</si>
  <si>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</si>
  <si>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</si>
  <si>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</si>
  <si>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</si>
  <si>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</si>
  <si>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</si>
  <si>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</si>
  <si>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</si>
  <si>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</si>
  <si>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</si>
  <si>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</si>
  <si>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</si>
  <si>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</si>
  <si>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</si>
  <si>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</si>
  <si>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</si>
  <si>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</si>
  <si>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</si>
  <si>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</si>
  <si>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</si>
  <si>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</si>
  <si>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</si>
  <si>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</si>
  <si>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</si>
  <si>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</si>
  <si>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</si>
  <si>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</si>
  <si>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</si>
  <si>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</si>
  <si>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</si>
  <si>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</si>
  <si>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</si>
  <si>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</si>
  <si>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</si>
  <si>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</si>
  <si>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</si>
  <si>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</si>
  <si>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</si>
  <si>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</si>
  <si>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</si>
  <si>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</si>
  <si>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</si>
  <si>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</si>
  <si>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</si>
  <si>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</si>
  <si>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</si>
  <si>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</si>
  <si>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</si>
  <si>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</si>
  <si>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</si>
  <si>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</si>
  <si>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</si>
  <si>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</si>
  <si>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</si>
  <si>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</si>
  <si>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</si>
  <si>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</si>
  <si>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</si>
  <si>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</si>
  <si>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</si>
  <si>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</si>
  <si>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</si>
  <si>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</si>
  <si>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</si>
  <si>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</si>
  <si>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</si>
  <si>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</si>
  <si>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</si>
  <si>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</si>
  <si>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</si>
  <si>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</si>
  <si>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</si>
  <si>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</si>
  <si>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</si>
  <si>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</si>
  <si>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</si>
  <si>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</si>
  <si>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</si>
  <si>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</si>
  <si>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</si>
  <si>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</si>
  <si>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</si>
  <si>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</si>
  <si>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</si>
  <si>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</si>
  <si>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</si>
  <si>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</si>
  <si>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</si>
  <si>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</si>
  <si>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</si>
  <si>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</si>
  <si>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</si>
  <si>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</si>
  <si>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</si>
  <si>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</si>
  <si>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</si>
  <si>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</si>
  <si>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</si>
  <si>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</si>
  <si>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</si>
  <si>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</si>
  <si>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</si>
  <si>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</si>
  <si>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</si>
  <si>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</si>
  <si>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</si>
  <si>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</si>
  <si>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</si>
  <si>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</si>
  <si>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</si>
  <si>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</si>
  <si>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</si>
  <si>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</si>
  <si>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</si>
  <si>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</si>
  <si>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</si>
  <si>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</si>
  <si>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</si>
  <si>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</si>
  <si>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</si>
  <si>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</si>
  <si>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</si>
  <si>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</si>
  <si>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</si>
  <si>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</si>
  <si>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</si>
  <si>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</si>
  <si>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</si>
  <si>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</si>
  <si>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</si>
  <si>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</si>
  <si>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</si>
  <si>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</si>
  <si>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</si>
  <si>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</si>
  <si>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</si>
  <si>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</si>
  <si>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</si>
  <si>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</si>
  <si>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</si>
  <si>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</si>
  <si>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</si>
  <si>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</si>
  <si>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</si>
  <si>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</si>
  <si>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</si>
  <si>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</si>
  <si>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</si>
  <si>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</si>
  <si>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</si>
  <si>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</si>
  <si>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</si>
  <si>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</si>
  <si>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</si>
  <si>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</si>
  <si>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</si>
  <si>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</si>
  <si>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</si>
  <si>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</si>
  <si>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</si>
  <si>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</si>
  <si>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</si>
  <si>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</si>
  <si>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</si>
  <si>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</si>
  <si>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</si>
  <si>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</si>
  <si>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</si>
  <si>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</si>
  <si>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</si>
  <si>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</si>
  <si>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</si>
  <si>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</si>
  <si>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</si>
  <si>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</si>
  <si>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</si>
  <si>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</si>
  <si>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</si>
  <si>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</si>
  <si>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</si>
  <si>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</si>
  <si>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</si>
  <si>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</si>
  <si>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</si>
  <si>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</si>
  <si>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</si>
  <si>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</si>
  <si>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</si>
  <si>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</si>
  <si>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</si>
  <si>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</si>
  <si>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</si>
  <si>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</si>
  <si>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</si>
  <si>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</si>
  <si>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</si>
  <si>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</si>
  <si>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</si>
  <si>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</si>
  <si>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</si>
  <si>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</si>
  <si>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</si>
  <si>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</si>
  <si>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</si>
  <si>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</si>
  <si>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</si>
  <si>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</si>
  <si>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</si>
  <si>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</si>
  <si>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</si>
  <si>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</si>
  <si>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</si>
  <si>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</si>
  <si>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</si>
  <si>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</si>
  <si>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</si>
  <si>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</si>
  <si>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</si>
  <si>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</si>
  <si>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</si>
  <si>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</si>
  <si>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</si>
  <si>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</si>
  <si>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</si>
  <si>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</si>
  <si>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</si>
  <si>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</si>
  <si>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</si>
  <si>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</si>
  <si>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</si>
  <si>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</si>
  <si>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</si>
  <si>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</si>
  <si>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</si>
  <si>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</si>
  <si>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</si>
  <si>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</si>
  <si>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</si>
  <si>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</si>
  <si>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</si>
  <si>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</si>
  <si>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</si>
  <si>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</si>
  <si>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</si>
  <si>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</si>
  <si>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</si>
  <si>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</si>
  <si>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</si>
  <si>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</si>
  <si>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</si>
  <si>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</si>
  <si>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</si>
  <si>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</si>
  <si>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</si>
  <si>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</si>
  <si>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</si>
  <si>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</si>
  <si>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</si>
  <si>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</si>
  <si>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</si>
  <si>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</si>
  <si>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</si>
  <si>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</si>
  <si>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</si>
  <si>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</si>
  <si>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</si>
  <si>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</si>
  <si>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</si>
  <si>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</si>
  <si>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</si>
  <si>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</si>
  <si>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</si>
  <si>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</si>
  <si>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</si>
  <si>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</si>
  <si>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</si>
  <si>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</si>
  <si>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</si>
  <si>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</si>
  <si>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</si>
  <si>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</si>
  <si>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</si>
  <si>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</si>
  <si>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</si>
  <si>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</si>
  <si>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</si>
  <si>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</si>
  <si>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</si>
  <si>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</si>
  <si>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</si>
  <si>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</si>
  <si>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</si>
  <si>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</si>
  <si>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</si>
  <si>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</si>
  <si>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</si>
  <si>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</si>
  <si>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</si>
  <si>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</si>
  <si>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</si>
  <si>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</si>
  <si>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</si>
  <si>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</si>
  <si>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</si>
  <si>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</si>
  <si>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</si>
  <si>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</si>
  <si>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</si>
  <si>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</si>
  <si>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</si>
  <si>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</si>
  <si>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</si>
  <si>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</si>
  <si>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</si>
  <si>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</si>
  <si>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</si>
  <si>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</si>
  <si>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</si>
  <si>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</si>
  <si>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</si>
  <si>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</si>
  <si>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</si>
  <si>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</si>
  <si>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</si>
  <si>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</si>
  <si>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</si>
  <si>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</si>
  <si>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</si>
  <si>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</si>
  <si>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</si>
  <si>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</si>
  <si>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</si>
  <si>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</si>
  <si>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</si>
  <si>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</si>
  <si>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</si>
  <si>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</si>
  <si>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</si>
  <si>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</si>
  <si>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</si>
  <si>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</si>
  <si>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</si>
  <si>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</si>
  <si>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</si>
  <si>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</si>
  <si>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</si>
  <si>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</si>
  <si>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</si>
  <si>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</si>
  <si>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</si>
  <si>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</si>
  <si>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</si>
  <si>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</si>
  <si>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</si>
  <si>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</si>
  <si>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</si>
  <si>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</si>
  <si>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</si>
  <si>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</si>
  <si>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</si>
  <si>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</si>
  <si>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</si>
  <si>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</si>
  <si>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</si>
  <si>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</si>
  <si>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</si>
  <si>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</si>
  <si>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</si>
  <si>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</si>
  <si>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</si>
  <si>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</si>
  <si>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</si>
  <si>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</si>
  <si>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</si>
  <si>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</si>
  <si>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</si>
  <si>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</si>
  <si>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</si>
  <si>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</si>
  <si>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</si>
  <si>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</si>
  <si>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</si>
  <si>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</si>
  <si>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</si>
  <si>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</si>
  <si>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</si>
  <si>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</si>
  <si>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</si>
  <si>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</si>
  <si>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</si>
  <si>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</si>
  <si>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</si>
  <si>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</si>
  <si>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</si>
  <si>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</si>
  <si>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</si>
  <si>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</si>
  <si>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</si>
  <si>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</si>
  <si>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</si>
  <si>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</si>
  <si>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</si>
  <si>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</si>
  <si>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</si>
  <si>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</si>
  <si>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</si>
  <si>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</si>
  <si>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</si>
  <si>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</si>
  <si>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</si>
  <si>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</si>
  <si>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</si>
  <si>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</si>
  <si>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</si>
  <si>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</si>
  <si>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</si>
  <si>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</si>
  <si>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</si>
  <si>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</si>
  <si>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</si>
  <si>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</si>
  <si>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</si>
  <si>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</si>
  <si>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</si>
  <si>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</si>
  <si>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</si>
  <si>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</si>
  <si>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</si>
  <si>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</si>
  <si>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</si>
  <si>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</si>
  <si>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</si>
  <si>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</si>
  <si>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</si>
  <si>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</si>
  <si>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</si>
  <si>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</si>
  <si>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</si>
  <si>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</si>
  <si>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</si>
  <si>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</si>
  <si>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</si>
  <si>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</si>
  <si>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</si>
  <si>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</si>
  <si>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</si>
  <si>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</si>
  <si>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</si>
  <si>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</si>
  <si>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</si>
  <si>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</si>
  <si>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</si>
  <si>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</si>
  <si>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</si>
  <si>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</si>
  <si>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</si>
  <si>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</si>
  <si>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</si>
  <si>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</si>
  <si>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</si>
  <si>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</si>
  <si>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</si>
  <si>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</si>
  <si>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</si>
  <si>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</si>
  <si>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</si>
  <si>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</si>
  <si>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</si>
  <si>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</si>
  <si>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</si>
  <si>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</si>
  <si>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</si>
  <si>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</si>
  <si>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</si>
  <si>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</si>
  <si>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</si>
  <si>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</si>
  <si>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</si>
  <si>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</si>
  <si>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</si>
  <si>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</si>
  <si>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</si>
  <si>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</si>
  <si>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</si>
  <si>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</si>
  <si>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</si>
  <si>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</si>
  <si>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</si>
  <si>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</si>
  <si>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</si>
  <si>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</si>
  <si>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</si>
  <si>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</si>
  <si>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</si>
  <si>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</si>
  <si>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</si>
  <si>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</si>
  <si>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</si>
  <si>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</si>
  <si>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</si>
  <si>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</si>
  <si>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</si>
  <si>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</si>
  <si>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</si>
  <si>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</si>
  <si>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</si>
  <si>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</si>
  <si>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</si>
  <si>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</si>
  <si>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</si>
  <si>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</si>
  <si>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</si>
  <si>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</si>
  <si>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</si>
  <si>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</si>
  <si>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</si>
  <si>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</si>
  <si>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</si>
  <si>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</si>
  <si>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</si>
  <si>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</si>
  <si>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</si>
  <si>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</si>
  <si>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</si>
  <si>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</si>
  <si>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</si>
  <si>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</si>
  <si>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</si>
  <si>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</si>
  <si>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</si>
  <si>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</si>
  <si>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</si>
  <si>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</si>
  <si>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</si>
  <si>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</si>
  <si>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</si>
  <si>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</si>
  <si>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</si>
  <si>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</si>
  <si>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</si>
  <si>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</si>
  <si>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</si>
  <si>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</si>
  <si>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</si>
  <si>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</si>
  <si>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</si>
  <si>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</si>
  <si>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</si>
  <si>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</si>
  <si>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</si>
  <si>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</si>
  <si>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</si>
  <si>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</si>
  <si>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</si>
  <si>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</si>
  <si>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</si>
  <si>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</si>
  <si>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</si>
  <si>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</si>
  <si>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</si>
  <si>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</si>
  <si>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</si>
  <si>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</si>
  <si>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</si>
  <si>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</si>
  <si>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</si>
  <si>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</si>
  <si>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</si>
  <si>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</si>
  <si>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</si>
  <si>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</si>
  <si>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</si>
  <si>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</si>
  <si>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</si>
  <si>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</si>
  <si>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</si>
  <si>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</si>
  <si>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</si>
  <si>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</si>
  <si>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</si>
  <si>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</si>
  <si>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</si>
  <si>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</si>
  <si>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</si>
  <si>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</si>
  <si>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</si>
  <si>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</si>
  <si>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</si>
  <si>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</si>
  <si>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</si>
  <si>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</si>
  <si>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</si>
  <si>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</si>
  <si>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</si>
  <si>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</si>
  <si>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</si>
  <si>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</si>
  <si>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</si>
  <si>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</si>
  <si>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</si>
  <si>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</si>
  <si>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</si>
  <si>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</si>
  <si>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</si>
  <si>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</si>
  <si>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</si>
  <si>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</si>
  <si>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</si>
  <si>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</si>
  <si>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</si>
  <si>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</si>
  <si>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</si>
  <si>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</si>
  <si>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</si>
  <si>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</si>
  <si>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</si>
  <si>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</si>
  <si>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</si>
  <si>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</si>
  <si>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</si>
  <si>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</si>
  <si>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</si>
  <si>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</si>
  <si>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</si>
  <si>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</si>
  <si>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</si>
  <si>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</si>
  <si>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</si>
  <si>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</si>
  <si>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</si>
  <si>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</si>
  <si>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</si>
  <si>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</si>
  <si>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</si>
  <si>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</si>
  <si>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</si>
  <si>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</si>
  <si>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</si>
  <si>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</si>
  <si>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</si>
  <si>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</si>
  <si>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</si>
  <si>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</si>
  <si>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</si>
  <si>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</si>
  <si>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</si>
  <si>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</si>
  <si>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</si>
  <si>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</si>
  <si>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</si>
  <si>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</si>
  <si>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</si>
  <si>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</si>
  <si>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</si>
  <si>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</si>
  <si>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</si>
  <si>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</si>
  <si>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</si>
  <si>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</si>
  <si>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</si>
  <si>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</si>
  <si>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</si>
  <si>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</si>
  <si>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</si>
  <si>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</si>
  <si>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</si>
  <si>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</si>
  <si>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</si>
  <si>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</si>
  <si>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</si>
  <si>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</si>
  <si>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</si>
  <si>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</si>
  <si>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</si>
  <si>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</si>
  <si>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</si>
  <si>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</si>
  <si>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</si>
  <si>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</si>
  <si>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</si>
  <si>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</si>
  <si>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</si>
  <si>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</si>
  <si>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</si>
  <si>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</si>
  <si>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</si>
  <si>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</si>
  <si>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</si>
  <si>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</si>
  <si>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</si>
  <si>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</si>
  <si>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</si>
  <si>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</si>
  <si>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</si>
  <si>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</si>
  <si>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</si>
  <si>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</si>
  <si>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</si>
  <si>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</si>
  <si>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</si>
  <si>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</si>
  <si>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</si>
  <si>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</si>
  <si>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</si>
  <si>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</si>
  <si>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</si>
  <si>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</si>
  <si>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</si>
  <si>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</si>
  <si>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</si>
  <si>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</si>
  <si>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</si>
  <si>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</si>
  <si>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</si>
  <si>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</si>
  <si>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</si>
  <si>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</si>
  <si>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</si>
  <si>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</si>
  <si>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</si>
  <si>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</si>
  <si>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</si>
  <si>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</si>
  <si>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</si>
  <si>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</si>
  <si>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</si>
  <si>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</si>
  <si>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</si>
  <si>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</si>
  <si>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</si>
  <si>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</si>
  <si>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</si>
  <si>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</si>
  <si>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</si>
  <si>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</si>
  <si>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</si>
  <si>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</si>
  <si>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</si>
  <si>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</si>
  <si>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</si>
  <si>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</si>
  <si>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</si>
  <si>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</si>
  <si>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</si>
  <si>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</si>
  <si>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</si>
  <si>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</si>
  <si>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</si>
  <si>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</si>
  <si>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</si>
  <si>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</si>
  <si>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</si>
  <si>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</si>
  <si>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</si>
  <si>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</si>
  <si>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</si>
  <si>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</si>
  <si>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</si>
  <si>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</si>
  <si>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</si>
  <si>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</si>
  <si>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</si>
  <si>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</si>
  <si>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</si>
  <si>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</si>
  <si>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</si>
  <si>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</si>
  <si>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</si>
  <si>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</si>
  <si>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</si>
  <si>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</si>
  <si>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</si>
  <si>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</si>
  <si>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</si>
  <si>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</si>
  <si>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</si>
  <si>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</si>
  <si>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</si>
  <si>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</si>
  <si>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</si>
  <si>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</si>
  <si>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</si>
  <si>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</si>
  <si>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</si>
  <si>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</si>
  <si>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</si>
  <si>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</si>
  <si>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</si>
  <si>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</si>
  <si>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</si>
  <si>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</si>
  <si>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</si>
  <si>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</si>
  <si>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</si>
  <si>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</si>
  <si>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</si>
  <si>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</si>
  <si>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</si>
  <si>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</si>
  <si>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</si>
  <si>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</si>
  <si>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</si>
  <si>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</si>
  <si>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</si>
  <si>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</si>
  <si>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</si>
  <si>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</si>
  <si>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</si>
  <si>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</si>
  <si>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</si>
  <si>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</si>
  <si>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</si>
  <si>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</si>
  <si>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</si>
  <si>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</si>
  <si>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</si>
  <si>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</si>
  <si>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</si>
  <si>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</si>
  <si>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</si>
  <si>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</si>
  <si>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</si>
  <si>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</si>
  <si>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</si>
  <si>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</si>
  <si>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</si>
  <si>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</si>
  <si>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</si>
  <si>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</si>
  <si>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</si>
  <si>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</si>
  <si>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</si>
  <si>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</si>
  <si>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</si>
  <si>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</si>
  <si>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</si>
  <si>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</si>
  <si>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</si>
  <si>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</si>
  <si>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</si>
  <si>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</si>
  <si>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</si>
  <si>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</si>
  <si>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</si>
  <si>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</si>
  <si>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</si>
  <si>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</si>
  <si>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</si>
  <si>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</si>
  <si>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</si>
  <si>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</si>
  <si>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</si>
  <si>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</si>
  <si>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</si>
  <si>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</si>
  <si>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</si>
  <si>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</si>
  <si>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</si>
  <si>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</si>
  <si>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</si>
  <si>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</si>
  <si>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</si>
  <si>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</si>
  <si>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</si>
  <si>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</si>
  <si>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</si>
  <si>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</si>
  <si>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</si>
  <si>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</si>
  <si>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</si>
  <si>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</si>
  <si>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</si>
  <si>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</si>
  <si>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</si>
  <si>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</si>
  <si>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</si>
  <si>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</si>
  <si>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</si>
  <si>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</si>
  <si>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</si>
  <si>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</si>
  <si>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</si>
  <si>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</si>
  <si>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</si>
  <si>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</si>
  <si>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</si>
  <si>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</si>
  <si>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</si>
  <si>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</si>
  <si>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</si>
  <si>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</si>
  <si>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</si>
  <si>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</si>
  <si>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</si>
  <si>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</si>
  <si>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</si>
  <si>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</si>
  <si>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</si>
  <si>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</si>
  <si>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</si>
  <si>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</si>
  <si>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</si>
  <si>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</si>
  <si>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</si>
  <si>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</si>
  <si>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</si>
  <si>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</si>
  <si>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</si>
  <si>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</si>
  <si>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</si>
  <si>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</si>
  <si>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</si>
  <si>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</si>
  <si>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</si>
  <si>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</si>
  <si>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</si>
  <si>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</si>
  <si>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</si>
  <si>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</si>
  <si>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</si>
  <si>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</si>
  <si>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</si>
  <si>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</si>
  <si>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</si>
  <si>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</si>
  <si>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</si>
  <si>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</si>
  <si>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</si>
  <si>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</si>
  <si>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</si>
  <si>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</si>
  <si>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</si>
  <si>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</si>
  <si>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</si>
  <si>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</si>
  <si>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</si>
  <si>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</si>
  <si>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</si>
  <si>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</si>
  <si>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</si>
  <si>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</si>
  <si>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</si>
  <si>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</si>
  <si>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</si>
  <si>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</si>
  <si>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</si>
  <si>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</si>
  <si>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</si>
  <si>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</si>
  <si>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</si>
  <si>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</si>
  <si>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</si>
  <si>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</si>
  <si>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</si>
  <si>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</si>
  <si>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</si>
  <si>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</si>
  <si>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</si>
  <si>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</si>
  <si>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</si>
  <si>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</si>
  <si>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</si>
  <si>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</si>
  <si>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</si>
  <si>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</si>
  <si>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</si>
  <si>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</si>
  <si>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</si>
  <si>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</si>
  <si>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</si>
  <si>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</si>
  <si>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</si>
  <si>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</si>
  <si>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</si>
  <si>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</si>
  <si>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</si>
  <si>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</si>
  <si>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</si>
  <si>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</si>
  <si>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</si>
  <si>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</si>
  <si>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</si>
  <si>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</si>
  <si>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</si>
  <si>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</si>
  <si>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</si>
  <si>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</si>
  <si>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</si>
  <si>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</si>
  <si>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</si>
  <si>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</si>
  <si>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</si>
  <si>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</si>
  <si>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</si>
  <si>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</si>
  <si>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</si>
  <si>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</si>
  <si>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</si>
  <si>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</si>
  <si>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</si>
  <si>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</si>
  <si>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</si>
  <si>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</si>
  <si>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</si>
  <si>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</si>
  <si>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</si>
  <si>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</si>
  <si>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</si>
  <si>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</si>
  <si>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</si>
  <si>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</si>
  <si>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</si>
  <si>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</si>
  <si>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</si>
  <si>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</si>
  <si>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</si>
  <si>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</si>
  <si>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</si>
  <si>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</si>
  <si>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</si>
  <si>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</si>
  <si>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</si>
  <si>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</si>
  <si>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</si>
  <si>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</si>
  <si>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</si>
  <si>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</si>
  <si>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</si>
  <si>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</si>
  <si>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</si>
  <si>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</si>
  <si>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</si>
  <si>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</si>
  <si>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</si>
  <si>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</si>
  <si>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</si>
  <si>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</si>
  <si>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</si>
  <si>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</si>
  <si>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</si>
  <si>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</si>
  <si>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</si>
  <si>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</si>
  <si>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</si>
  <si>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</si>
  <si>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</si>
  <si>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</si>
  <si>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</si>
  <si>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</si>
  <si>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</si>
  <si>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</si>
  <si>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</si>
  <si>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</si>
  <si>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</si>
  <si>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</si>
  <si>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</si>
  <si>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</si>
  <si>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</si>
  <si>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</si>
  <si>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</si>
  <si>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</si>
  <si>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</si>
  <si>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</si>
  <si>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</si>
  <si>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</si>
  <si>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</si>
  <si>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</si>
  <si>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</si>
  <si>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</si>
  <si>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</si>
  <si>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</si>
  <si>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</si>
  <si>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</si>
  <si>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</si>
  <si>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</si>
  <si>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</si>
  <si>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</si>
  <si>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</si>
  <si>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</si>
  <si>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</si>
  <si>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</si>
  <si>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</si>
  <si>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</si>
  <si>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</si>
  <si>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</si>
  <si>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</si>
  <si>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</si>
  <si>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</si>
  <si>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</si>
  <si>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</si>
  <si>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</si>
  <si>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</si>
  <si>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</si>
  <si>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</si>
  <si>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</si>
  <si>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</si>
  <si>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</si>
  <si>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</si>
  <si>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</si>
  <si>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</si>
  <si>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</si>
  <si>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</si>
  <si>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</si>
  <si>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</si>
  <si>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</si>
  <si>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</si>
  <si>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</si>
  <si>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</si>
  <si>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</si>
  <si>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</si>
  <si>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</si>
  <si>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</si>
  <si>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</si>
  <si>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</si>
  <si>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</si>
  <si>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</si>
  <si>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</si>
  <si>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</si>
  <si>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</si>
  <si>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</si>
  <si>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</si>
  <si>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</si>
  <si>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</si>
  <si>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</si>
  <si>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</si>
  <si>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</si>
  <si>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</si>
  <si>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</si>
  <si>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</si>
  <si>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</si>
  <si>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</si>
  <si>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</si>
  <si>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</si>
  <si>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</si>
  <si>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</si>
  <si>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</si>
  <si>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</si>
  <si>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</si>
  <si>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</si>
  <si>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</si>
  <si>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</si>
  <si>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</si>
  <si>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</si>
  <si>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</si>
  <si>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</si>
  <si>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</si>
  <si>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</si>
  <si>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</si>
  <si>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</si>
  <si>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</si>
  <si>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</si>
  <si>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</si>
  <si>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</si>
  <si>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</si>
  <si>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</si>
  <si>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</si>
  <si>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</si>
  <si>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</si>
  <si>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</si>
  <si>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</si>
  <si>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</si>
  <si>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</si>
  <si>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</si>
  <si>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</si>
  <si>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</si>
  <si>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</si>
  <si>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</si>
  <si>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</si>
  <si>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</si>
  <si>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</si>
  <si>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</si>
  <si>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</si>
  <si>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</si>
  <si>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</si>
  <si>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</si>
  <si>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</si>
  <si>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</si>
  <si>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</si>
  <si>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</si>
  <si>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</si>
  <si>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</si>
  <si>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</si>
  <si>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</si>
  <si>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</si>
  <si>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</si>
  <si>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</si>
  <si>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</si>
  <si>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</si>
  <si>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</si>
  <si>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</si>
  <si>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</si>
  <si>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</si>
  <si>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</si>
  <si>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</si>
  <si>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</si>
  <si>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</si>
  <si>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</si>
  <si>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</si>
  <si>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</si>
  <si>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</si>
  <si>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</si>
  <si>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</si>
  <si>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</si>
  <si>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</si>
  <si>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</si>
  <si>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</si>
  <si>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</si>
  <si>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</si>
  <si>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</si>
  <si>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</si>
  <si>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</si>
  <si>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</si>
  <si>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</si>
  <si>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</si>
  <si>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</si>
  <si>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</si>
  <si>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</si>
  <si>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</si>
  <si>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</si>
  <si>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</si>
  <si>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</si>
  <si>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</si>
  <si>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</si>
  <si>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</si>
  <si>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</si>
  <si>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</si>
  <si>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</si>
  <si>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</si>
  <si>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</si>
  <si>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</si>
  <si>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</si>
  <si>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</si>
  <si>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</si>
  <si>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</si>
  <si>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</si>
  <si>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</si>
  <si>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</si>
  <si>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</si>
  <si>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</si>
  <si>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</si>
  <si>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</si>
  <si>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</si>
  <si>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</si>
  <si>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</si>
  <si>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</si>
  <si>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</si>
  <si>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</si>
  <si>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</si>
  <si>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</si>
  <si>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</si>
  <si>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</si>
  <si>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</si>
  <si>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</si>
  <si>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</si>
  <si>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</si>
  <si>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</si>
  <si>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</si>
  <si>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</si>
  <si>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</si>
  <si>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</si>
  <si>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</si>
  <si>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</si>
  <si>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</si>
  <si>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</si>
  <si>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</si>
  <si>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</si>
  <si>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</si>
  <si>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</si>
  <si>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</si>
  <si>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</si>
  <si>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</si>
  <si>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</si>
  <si>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</si>
  <si>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</si>
  <si>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</si>
  <si>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</si>
  <si>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</si>
  <si>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</si>
  <si>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</si>
  <si>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</si>
  <si>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</si>
  <si>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</si>
  <si>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</si>
  <si>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</si>
  <si>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</si>
  <si>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</si>
  <si>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</si>
  <si>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</si>
  <si>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</si>
  <si>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</si>
  <si>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</si>
  <si>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</si>
  <si>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</si>
  <si>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</si>
  <si>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</si>
  <si>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</si>
  <si>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</si>
  <si>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</si>
  <si>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</si>
  <si>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</si>
  <si>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</si>
  <si>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</si>
  <si>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</si>
  <si>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</si>
  <si>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</si>
  <si>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</si>
  <si>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</si>
  <si>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</si>
  <si>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</si>
  <si>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</si>
  <si>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</si>
  <si>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</si>
  <si>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</si>
  <si>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</si>
  <si>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</si>
  <si>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</si>
  <si>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</si>
  <si>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</si>
  <si>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</si>
  <si>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</si>
  <si>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</si>
  <si>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</si>
  <si>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</si>
  <si>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</si>
  <si>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</si>
  <si>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</si>
  <si>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</si>
  <si>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</si>
  <si>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</si>
  <si>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</si>
  <si>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</si>
  <si>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</si>
  <si>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</si>
  <si>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</si>
  <si>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</si>
  <si>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</si>
  <si>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</si>
  <si>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</si>
  <si>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</si>
  <si>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</si>
  <si>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</si>
  <si>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</si>
  <si>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</si>
  <si>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</si>
  <si>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</si>
  <si>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</si>
  <si>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</si>
  <si>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</si>
  <si>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</si>
  <si>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</si>
  <si>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</si>
  <si>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</si>
  <si>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</si>
  <si>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</si>
  <si>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</si>
  <si>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</si>
  <si>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</si>
  <si>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</si>
  <si>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</si>
  <si>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</si>
  <si>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</si>
  <si>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</si>
  <si>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</si>
  <si>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</si>
  <si>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</si>
  <si>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</si>
  <si>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</si>
  <si>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</si>
  <si>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</si>
  <si>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</si>
  <si>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</si>
  <si>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</si>
  <si>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</si>
  <si>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</si>
  <si>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</si>
  <si>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</si>
  <si>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</si>
  <si>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</si>
  <si>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</si>
  <si>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</si>
  <si>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</si>
  <si>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</si>
  <si>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</si>
  <si>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</si>
  <si>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</si>
  <si>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</si>
  <si>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</si>
  <si>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</si>
  <si>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</si>
  <si>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</si>
  <si>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</si>
  <si>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</si>
  <si>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</si>
  <si>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</si>
  <si>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</si>
  <si>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</si>
  <si>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</si>
  <si>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</si>
  <si>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</si>
  <si>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</si>
  <si>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</si>
  <si>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</si>
  <si>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</si>
  <si>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</si>
  <si>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</si>
  <si>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</si>
  <si>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</si>
  <si>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</si>
  <si>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</si>
  <si>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</si>
  <si>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</si>
  <si>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</si>
  <si>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</si>
  <si>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</si>
  <si>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</si>
  <si>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</si>
  <si>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</si>
  <si>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</si>
  <si>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</si>
  <si>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</si>
  <si>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</si>
  <si>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</si>
  <si>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</si>
  <si>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</si>
  <si>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</si>
  <si>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</si>
  <si>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</si>
  <si>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</si>
  <si>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</si>
  <si>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</si>
  <si>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</si>
  <si>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</si>
  <si>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</si>
  <si>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</si>
  <si>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</si>
  <si>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</si>
  <si>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</si>
  <si>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</si>
  <si>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</si>
  <si>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</si>
  <si>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</si>
  <si>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</si>
  <si>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</si>
  <si>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</si>
  <si>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</si>
  <si>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</si>
  <si>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</si>
  <si>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</si>
  <si>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</si>
  <si>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</si>
  <si>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</si>
  <si>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</si>
  <si>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</si>
  <si>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</si>
  <si>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</si>
  <si>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</si>
  <si>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</si>
  <si>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</si>
  <si>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</si>
  <si>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</si>
  <si>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</si>
  <si>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</si>
  <si>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</si>
  <si>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</si>
  <si>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</si>
  <si>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</si>
  <si>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</si>
  <si>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</si>
  <si>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</si>
  <si>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</si>
  <si>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</si>
  <si>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</si>
  <si>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</si>
  <si>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</si>
  <si>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</si>
  <si>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</si>
  <si>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</si>
  <si>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</si>
  <si>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</si>
  <si>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</si>
  <si>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</si>
  <si>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</si>
  <si>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</si>
  <si>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</si>
  <si>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</si>
  <si>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</si>
  <si>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</si>
  <si>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</si>
  <si>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</si>
  <si>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</si>
  <si>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</si>
  <si>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</si>
  <si>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</si>
  <si>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</si>
  <si>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</si>
  <si>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</si>
  <si>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</si>
  <si>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</si>
  <si>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</si>
  <si>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</si>
  <si>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</si>
  <si>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</si>
  <si>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</si>
  <si>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</si>
  <si>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</si>
  <si>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</si>
  <si>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</si>
  <si>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</si>
  <si>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</si>
  <si>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</si>
  <si>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</si>
  <si>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</si>
  <si>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</si>
  <si>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</si>
  <si>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</si>
  <si>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</si>
  <si>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</si>
  <si>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</si>
  <si>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</si>
  <si>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</si>
  <si>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</si>
  <si>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</si>
  <si>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</si>
  <si>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</si>
  <si>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</si>
  <si>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</si>
  <si>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</si>
  <si>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</si>
  <si>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</si>
  <si>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</si>
  <si>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</si>
  <si>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</si>
  <si>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</si>
  <si>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</si>
  <si>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</si>
  <si>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</si>
  <si>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</si>
  <si>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</si>
  <si>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</si>
  <si>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</si>
  <si>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</si>
  <si>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</si>
  <si>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</si>
  <si>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</si>
  <si>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</si>
  <si>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</si>
  <si>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</si>
  <si>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</si>
  <si>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</si>
  <si>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</si>
  <si>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</si>
  <si>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</si>
  <si>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</si>
  <si>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</si>
  <si>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</si>
  <si>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</si>
  <si>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</si>
  <si>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</si>
  <si>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</si>
  <si>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</si>
  <si>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</si>
  <si>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</si>
  <si>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</si>
  <si>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</si>
  <si>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</si>
  <si>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</si>
  <si>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</si>
  <si>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</si>
  <si>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</si>
  <si>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</si>
  <si>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</si>
  <si>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</si>
  <si>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</si>
  <si>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</si>
  <si>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</si>
  <si>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</si>
  <si>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</si>
  <si>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</si>
  <si>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</si>
  <si>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</si>
  <si>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</si>
  <si>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</si>
  <si>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</si>
  <si>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</si>
  <si>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</si>
  <si>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</si>
  <si>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</si>
  <si>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</si>
  <si>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</si>
  <si>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</si>
  <si>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</si>
  <si>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</si>
  <si>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</si>
  <si>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</si>
  <si>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</si>
  <si>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</si>
  <si>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</si>
  <si>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</si>
  <si>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</si>
  <si>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</si>
  <si>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</si>
  <si>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</si>
  <si>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</si>
  <si>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</si>
  <si>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</si>
  <si>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</si>
  <si>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</si>
  <si>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</si>
  <si>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</si>
  <si>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</si>
  <si>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</si>
  <si>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</si>
  <si>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</si>
  <si>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</si>
  <si>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</si>
  <si>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</si>
  <si>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</si>
  <si>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</si>
  <si>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</si>
  <si>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</si>
  <si>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</si>
  <si>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</si>
  <si>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</si>
  <si>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</si>
  <si>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</si>
  <si>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</si>
  <si>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</si>
  <si>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</si>
  <si>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</si>
  <si>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</si>
  <si>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</si>
  <si>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</si>
  <si>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</si>
  <si>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</si>
  <si>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</si>
  <si>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</si>
  <si>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</si>
  <si>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</si>
  <si>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</si>
  <si>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</si>
  <si>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</si>
  <si>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</si>
  <si>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</si>
  <si>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</si>
  <si>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</si>
  <si>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</si>
  <si>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</si>
  <si>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</si>
  <si>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</si>
  <si>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</si>
  <si>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</si>
  <si>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</si>
  <si>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</si>
  <si>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</si>
  <si>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</si>
  <si>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</si>
  <si>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</si>
  <si>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</si>
  <si>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</si>
  <si>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</si>
  <si>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</si>
  <si>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</si>
  <si>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</si>
  <si>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</si>
  <si>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</si>
  <si>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</si>
  <si>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</si>
  <si>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</si>
  <si>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</si>
  <si>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</si>
  <si>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</si>
  <si>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</si>
  <si>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</si>
  <si>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</si>
  <si>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</si>
  <si>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</si>
  <si>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</si>
  <si>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</si>
  <si>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</si>
  <si>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</si>
  <si>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</si>
  <si>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</si>
  <si>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</si>
  <si>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</si>
  <si>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</si>
  <si>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</si>
  <si>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</si>
  <si>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</si>
  <si>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</si>
  <si>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</si>
  <si>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</si>
  <si>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</si>
  <si>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</si>
  <si>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</si>
  <si>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</si>
  <si>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</si>
  <si>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</si>
  <si>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</si>
  <si>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</si>
  <si>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</si>
  <si>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</si>
  <si>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</si>
  <si>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</si>
  <si>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</si>
  <si>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</si>
  <si>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</si>
  <si>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</si>
  <si>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</si>
  <si>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</si>
  <si>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</si>
  <si>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</si>
  <si>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</si>
  <si>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</si>
  <si>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</si>
  <si>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</si>
  <si>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</si>
  <si>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</si>
  <si>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</si>
  <si>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</si>
  <si>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</si>
  <si>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</si>
  <si>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</si>
  <si>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</si>
  <si>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</si>
  <si>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</si>
  <si>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</si>
  <si>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</si>
  <si>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</si>
  <si>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</si>
  <si>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</si>
  <si>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</si>
  <si>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</si>
  <si>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</si>
  <si>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</si>
  <si>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</si>
  <si>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</si>
  <si>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</si>
  <si>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</si>
  <si>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</si>
  <si>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</si>
  <si>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</si>
  <si>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</si>
  <si>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</si>
  <si>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</si>
  <si>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</si>
  <si>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</si>
  <si>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</si>
  <si>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</si>
  <si>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</si>
  <si>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</si>
  <si>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</si>
  <si>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</si>
  <si>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</si>
  <si>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</si>
  <si>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</si>
  <si>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</si>
  <si>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</si>
  <si>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</si>
  <si>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</si>
  <si>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</si>
  <si>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</si>
  <si>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</si>
  <si>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</si>
  <si>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</si>
  <si>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</si>
  <si>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</si>
  <si>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</si>
  <si>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</si>
  <si>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</si>
  <si>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</si>
  <si>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</si>
  <si>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</si>
  <si>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</si>
  <si>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</si>
  <si>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</si>
  <si>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</si>
  <si>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</si>
  <si>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</si>
  <si>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</si>
  <si>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</si>
  <si>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</si>
  <si>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</si>
  <si>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</si>
  <si>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</si>
  <si>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</si>
  <si>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</si>
  <si>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</si>
  <si>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</si>
  <si>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</si>
  <si>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</si>
  <si>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</si>
  <si>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</si>
  <si>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</si>
  <si>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</si>
  <si>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</si>
  <si>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</si>
  <si>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</si>
  <si>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</si>
  <si>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</si>
  <si>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</si>
  <si>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</si>
  <si>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</si>
  <si>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</si>
  <si>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</si>
  <si>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</si>
  <si>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</si>
  <si>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</si>
  <si>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</si>
  <si>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</si>
  <si>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</si>
  <si>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</si>
  <si>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</si>
  <si>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</si>
  <si>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</si>
  <si>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</si>
  <si>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</si>
  <si>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</si>
  <si>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</si>
  <si>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</si>
  <si>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</si>
  <si>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</si>
  <si>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</si>
  <si>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</si>
  <si>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</si>
  <si>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</si>
  <si>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</si>
  <si>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</si>
  <si>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</si>
  <si>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</si>
  <si>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</si>
  <si>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</si>
  <si>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</si>
  <si>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</si>
  <si>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</si>
  <si>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</si>
  <si>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</si>
  <si>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</si>
  <si>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</si>
  <si>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</si>
  <si>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</si>
  <si>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</si>
  <si>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</si>
  <si>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</si>
  <si>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</si>
  <si>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</si>
  <si>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</si>
  <si>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</si>
  <si>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</si>
  <si>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</si>
  <si>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</si>
  <si>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</si>
  <si>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</si>
  <si>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</si>
  <si>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</si>
  <si>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</si>
  <si>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</si>
  <si>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</si>
  <si>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</si>
  <si>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</si>
  <si>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</si>
  <si>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</si>
  <si>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</si>
  <si>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</si>
  <si>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</si>
  <si>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</si>
  <si>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</si>
  <si>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</si>
  <si>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</si>
  <si>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</si>
  <si>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</si>
  <si>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</si>
  <si>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</si>
  <si>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</si>
  <si>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</si>
  <si>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</si>
  <si>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</si>
  <si>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</si>
  <si>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</si>
  <si>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</si>
  <si>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</si>
  <si>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</si>
  <si>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</si>
  <si>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</si>
  <si>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</si>
  <si>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</si>
  <si>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</si>
  <si>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</si>
  <si>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</si>
  <si>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</si>
  <si>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</si>
  <si>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</si>
  <si>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</si>
  <si>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</si>
  <si>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</si>
  <si>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</si>
  <si>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</si>
  <si>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</si>
  <si>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</si>
  <si>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</si>
  <si>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</si>
  <si>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</si>
  <si>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</si>
  <si>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</si>
  <si>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</si>
  <si>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</si>
  <si>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</si>
  <si>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</si>
  <si>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</si>
  <si>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</si>
  <si>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</si>
  <si>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</si>
  <si>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</si>
  <si>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</si>
  <si>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</si>
  <si>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</si>
  <si>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</si>
  <si>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</si>
  <si>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</si>
  <si>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</si>
  <si>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</si>
  <si>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</si>
  <si>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</si>
  <si>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</si>
  <si>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</si>
  <si>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</si>
  <si>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</si>
  <si>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</si>
  <si>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</si>
  <si>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</si>
  <si>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</si>
  <si>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</si>
  <si>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</si>
  <si>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</si>
  <si>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</si>
  <si>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</si>
  <si>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</si>
  <si>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</si>
  <si>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</si>
  <si>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</si>
  <si>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</si>
  <si>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</si>
  <si>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</si>
  <si>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</si>
  <si>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</si>
  <si>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</si>
  <si>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</si>
  <si>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</si>
  <si>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</si>
  <si>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</si>
  <si>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</si>
  <si>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</si>
  <si>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</si>
  <si>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</si>
  <si>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</si>
  <si>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</si>
  <si>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</si>
  <si>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</si>
  <si>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</si>
  <si>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</si>
  <si>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</si>
  <si>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</si>
  <si>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</si>
  <si>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</si>
  <si>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</si>
  <si>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</si>
  <si>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</si>
  <si>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</si>
  <si>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</si>
  <si>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</si>
  <si>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</si>
  <si>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</si>
  <si>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</si>
  <si>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</si>
  <si>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</si>
  <si>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</si>
  <si>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</si>
  <si>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</si>
  <si>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</si>
  <si>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</si>
  <si>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</si>
  <si>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</si>
  <si>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</si>
  <si>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</si>
  <si>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</si>
  <si>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</si>
  <si>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</si>
  <si>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</si>
  <si>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</si>
  <si>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</si>
  <si>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</si>
  <si>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</si>
  <si>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</si>
  <si>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</si>
  <si>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</si>
  <si>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</si>
  <si>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</si>
  <si>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</si>
  <si>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</si>
  <si>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</si>
  <si>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</si>
  <si>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</si>
  <si>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</si>
  <si>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</si>
  <si>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</si>
  <si>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</si>
  <si>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</si>
  <si>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</si>
  <si>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</si>
  <si>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</si>
  <si>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</si>
  <si>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</si>
  <si>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</si>
  <si>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</si>
  <si>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</si>
  <si>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</si>
  <si>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</si>
  <si>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</si>
  <si>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</si>
  <si>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</si>
  <si>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</si>
  <si>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</si>
  <si>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</si>
  <si>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</si>
  <si>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</si>
  <si>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</si>
  <si>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</si>
  <si>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</si>
  <si>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</si>
  <si>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</si>
  <si>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</si>
  <si>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</si>
  <si>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</si>
  <si>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</si>
  <si>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</si>
  <si>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</si>
  <si>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</si>
  <si>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</si>
  <si>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</si>
  <si>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</si>
  <si>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</si>
  <si>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</si>
  <si>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</si>
  <si>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</si>
  <si>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</si>
  <si>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</si>
  <si>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</si>
  <si>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</si>
  <si>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</si>
  <si>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</si>
  <si>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</si>
  <si>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</si>
  <si>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</si>
  <si>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</si>
  <si>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</si>
  <si>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</si>
  <si>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</si>
  <si>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</si>
  <si>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</si>
  <si>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</si>
  <si>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</si>
  <si>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</si>
  <si>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</si>
  <si>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</si>
  <si>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</si>
  <si>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</si>
  <si>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</si>
  <si>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</si>
  <si>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</si>
  <si>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</si>
  <si>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</si>
  <si>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</si>
  <si>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</si>
  <si>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</si>
  <si>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</si>
  <si>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</si>
  <si>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</si>
  <si>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</si>
  <si>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</si>
  <si>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</si>
  <si>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</si>
  <si>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</si>
  <si>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</si>
  <si>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</si>
  <si>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</si>
  <si>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</si>
  <si>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</si>
  <si>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</si>
  <si>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</si>
  <si>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</si>
  <si>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</si>
  <si>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</si>
  <si>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</si>
  <si>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</si>
  <si>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</si>
  <si>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</si>
  <si>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</si>
  <si>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</si>
  <si>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</si>
  <si>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</si>
  <si>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</si>
  <si>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</si>
  <si>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</si>
  <si>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</si>
  <si>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</si>
  <si>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</si>
  <si>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</si>
  <si>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</si>
  <si>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</si>
  <si>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</si>
  <si>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</si>
  <si>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</si>
  <si>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</si>
  <si>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</si>
  <si>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</si>
  <si>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</si>
  <si>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</si>
  <si>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</si>
  <si>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</si>
  <si>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</si>
  <si>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</si>
  <si>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</si>
  <si>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</si>
  <si>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</si>
  <si>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</si>
  <si>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</si>
  <si>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</si>
  <si>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</si>
  <si>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</si>
  <si>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</si>
  <si>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</si>
  <si>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</si>
  <si>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</si>
  <si>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</si>
  <si>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</si>
  <si>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</si>
  <si>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</si>
  <si>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</si>
  <si>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</si>
  <si>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</si>
  <si>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</si>
  <si>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</si>
  <si>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</si>
  <si>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</si>
  <si>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</si>
  <si>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</si>
  <si>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</si>
  <si>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</si>
  <si>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</si>
  <si>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</si>
  <si>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</si>
  <si>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</si>
  <si>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</si>
  <si>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</si>
  <si>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</si>
  <si>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</si>
  <si>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</si>
  <si>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</si>
  <si>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</si>
  <si>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</si>
  <si>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</si>
  <si>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</si>
  <si>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</si>
  <si>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</si>
  <si>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</si>
  <si>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</si>
  <si>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</si>
  <si>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</si>
  <si>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</si>
  <si>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</si>
  <si>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</si>
  <si>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</si>
  <si>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</si>
  <si>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</si>
  <si>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</si>
  <si>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</si>
  <si>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</si>
  <si>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</si>
  <si>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</si>
  <si>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</si>
  <si>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</si>
  <si>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</si>
  <si>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</si>
  <si>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</si>
  <si>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</si>
  <si>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</si>
  <si>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</si>
  <si>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</si>
  <si>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</si>
  <si>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</si>
  <si>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</si>
  <si>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</si>
  <si>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</si>
  <si>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</si>
  <si>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</si>
  <si>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</si>
  <si>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</si>
  <si>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</si>
  <si>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</si>
  <si>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</si>
  <si>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</si>
  <si>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</si>
  <si>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</si>
  <si>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</si>
  <si>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</si>
  <si>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</si>
  <si>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</si>
  <si>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</si>
  <si>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</si>
  <si>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</si>
  <si>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</si>
  <si>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</si>
  <si>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</si>
  <si>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</si>
  <si>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</si>
  <si>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</si>
  <si>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</si>
  <si>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</si>
  <si>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</si>
  <si>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</si>
  <si>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</si>
  <si>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</si>
  <si>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</si>
  <si>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</si>
  <si>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</si>
  <si>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</si>
  <si>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</si>
  <si>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</si>
  <si>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</si>
  <si>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</si>
  <si>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</si>
  <si>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</si>
  <si>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</si>
  <si>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</si>
  <si>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</si>
  <si>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</si>
  <si>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</si>
  <si>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</si>
  <si>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</si>
  <si>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</si>
  <si>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</si>
  <si>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</si>
  <si>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</si>
  <si>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</si>
  <si>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</si>
  <si>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</si>
  <si>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</si>
  <si>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</si>
  <si>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</si>
  <si>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</si>
  <si>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</si>
  <si>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</si>
  <si>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</si>
  <si>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</si>
  <si>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</si>
  <si>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</si>
  <si>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</si>
  <si>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</si>
  <si>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</si>
  <si>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</si>
  <si>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</si>
  <si>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</si>
  <si>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</si>
  <si>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</si>
  <si>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</si>
  <si>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</si>
  <si>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</si>
  <si>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</si>
  <si>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</si>
  <si>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</si>
  <si>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</si>
  <si>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</si>
  <si>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</si>
  <si>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</si>
  <si>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</si>
  <si>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</si>
  <si>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</si>
  <si>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</si>
  <si>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</si>
  <si>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</si>
  <si>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</si>
  <si>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</si>
  <si>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</si>
  <si>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</si>
  <si>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</si>
  <si>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</si>
  <si>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</si>
  <si>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</si>
  <si>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</si>
  <si>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</si>
  <si>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</si>
  <si>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</si>
  <si>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</si>
  <si>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</si>
  <si>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</si>
  <si>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</si>
  <si>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</si>
  <si>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</si>
  <si>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</si>
  <si>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</si>
  <si>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</si>
  <si>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</si>
  <si>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</si>
  <si>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</si>
  <si>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</si>
  <si>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</si>
  <si>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</si>
  <si>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</si>
  <si>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</si>
  <si>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</si>
  <si>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</si>
  <si>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</si>
  <si>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</si>
  <si>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</si>
  <si>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</si>
  <si>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</si>
  <si>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</si>
  <si>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</si>
  <si>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</si>
  <si>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</si>
  <si>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</si>
  <si>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</si>
  <si>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</si>
  <si>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</si>
  <si>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</si>
  <si>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</si>
  <si>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</si>
  <si>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</si>
  <si>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</si>
  <si>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</si>
  <si>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</si>
  <si>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</si>
  <si>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</si>
  <si>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</si>
  <si>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</si>
  <si>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</si>
  <si>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</si>
  <si>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</si>
  <si>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</si>
  <si>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</si>
  <si>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</si>
  <si>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</si>
  <si>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</si>
  <si>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</si>
  <si>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</si>
  <si>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</si>
  <si>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</si>
  <si>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</si>
  <si>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</si>
  <si>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</si>
  <si>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</si>
  <si>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</si>
  <si>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</si>
  <si>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</si>
  <si>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</si>
  <si>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</si>
  <si>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</si>
  <si>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</si>
  <si>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</si>
  <si>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</si>
  <si>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</si>
  <si>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</si>
  <si>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</si>
  <si>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</si>
  <si>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</si>
  <si>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</si>
  <si>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</si>
  <si>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</si>
  <si>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</si>
  <si>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</si>
  <si>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</si>
  <si>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</si>
  <si>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</si>
  <si>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</si>
  <si>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</si>
  <si>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</si>
  <si>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</si>
  <si>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</si>
  <si>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</si>
  <si>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</si>
  <si>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</si>
  <si>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</si>
  <si>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</si>
  <si>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</si>
  <si>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</si>
  <si>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</si>
  <si>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</si>
  <si>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</si>
  <si>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</si>
  <si>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</si>
  <si>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</si>
  <si>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</si>
  <si>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</si>
  <si>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</si>
  <si>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</si>
  <si>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</si>
  <si>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</si>
  <si>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</si>
  <si>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</si>
  <si>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</si>
  <si>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</si>
  <si>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</si>
  <si>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</si>
  <si>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</si>
  <si>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</si>
  <si>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</si>
  <si>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</si>
  <si>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</si>
  <si>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</si>
  <si>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</si>
  <si>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</si>
  <si>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</si>
  <si>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</si>
  <si>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</si>
  <si>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</si>
  <si>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</si>
  <si>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</si>
  <si>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</si>
  <si>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</si>
  <si>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</si>
  <si>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</si>
  <si>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</si>
  <si>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</si>
  <si>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</si>
  <si>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</si>
  <si>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</si>
  <si>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</si>
  <si>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</si>
  <si>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</si>
  <si>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</si>
  <si>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</si>
  <si>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</si>
  <si>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</si>
  <si>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</si>
  <si>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</si>
  <si>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</si>
  <si>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</si>
  <si>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</si>
  <si>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</si>
  <si>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</si>
  <si>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</si>
  <si>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</si>
  <si>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</si>
  <si>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</si>
  <si>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</si>
  <si>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</si>
  <si>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</si>
  <si>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</si>
  <si>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</si>
  <si>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</si>
  <si>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</si>
  <si>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</si>
  <si>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</si>
  <si>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</si>
  <si>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</si>
  <si>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</si>
  <si>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</si>
  <si>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</si>
  <si>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</si>
  <si>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</si>
  <si>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</si>
  <si>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</si>
  <si>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</si>
  <si>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</si>
  <si>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</si>
  <si>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</si>
  <si>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</si>
  <si>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</si>
  <si>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</si>
  <si>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</si>
  <si>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</si>
  <si>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</si>
  <si>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</si>
  <si>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</si>
  <si>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</si>
  <si>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</si>
  <si>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</si>
  <si>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</si>
  <si>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</si>
  <si>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</si>
  <si>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</si>
  <si>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</si>
  <si>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</si>
  <si>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</si>
  <si>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</si>
  <si>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</si>
  <si>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</si>
  <si>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</si>
  <si>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</si>
  <si>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</si>
  <si>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</si>
  <si>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</si>
  <si>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</si>
  <si>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</si>
  <si>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</si>
  <si>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</si>
  <si>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</si>
  <si>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</si>
  <si>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</si>
  <si>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</si>
  <si>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</si>
  <si>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</si>
  <si>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</si>
  <si>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</si>
  <si>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</si>
  <si>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</si>
  <si>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</si>
  <si>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</si>
  <si>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</si>
  <si>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</si>
  <si>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</si>
  <si>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</si>
  <si>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</si>
  <si>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</si>
  <si>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</si>
  <si>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</si>
  <si>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</si>
  <si>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</si>
  <si>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</si>
  <si>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</si>
  <si>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</si>
  <si>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</si>
  <si>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</si>
  <si>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</si>
  <si>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</si>
  <si>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</si>
  <si>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</si>
  <si>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</si>
  <si>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</si>
  <si>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</si>
  <si>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</si>
  <si>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</si>
  <si>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</si>
  <si>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</si>
  <si>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</si>
  <si>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</si>
  <si>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</si>
  <si>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</si>
  <si>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</si>
  <si>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</si>
  <si>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</si>
  <si>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</si>
  <si>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</si>
  <si>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</si>
  <si>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</si>
  <si>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</si>
  <si>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</si>
  <si>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</si>
  <si>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</si>
  <si>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</si>
  <si>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</si>
  <si>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</si>
  <si>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</si>
  <si>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</si>
  <si>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</si>
  <si>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</si>
  <si>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</si>
  <si>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</si>
  <si>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</si>
  <si>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</si>
  <si>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</si>
  <si>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</si>
  <si>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</si>
  <si>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</si>
  <si>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</si>
  <si>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</si>
  <si>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</si>
  <si>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</si>
  <si>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</si>
  <si>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</si>
  <si>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</si>
  <si>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</si>
  <si>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</si>
  <si>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</si>
  <si>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</si>
  <si>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</si>
  <si>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</si>
  <si>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</si>
  <si>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</si>
  <si>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</si>
  <si>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</si>
  <si>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</si>
  <si>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</si>
  <si>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</si>
  <si>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</si>
  <si>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</si>
  <si>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</si>
  <si>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</si>
  <si>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</si>
  <si>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</si>
  <si>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</si>
  <si>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</si>
  <si>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</si>
  <si>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</si>
  <si>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</si>
  <si>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</si>
  <si>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</si>
  <si>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</si>
  <si>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</si>
  <si>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</si>
  <si>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</si>
  <si>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</si>
  <si>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</si>
  <si>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</si>
  <si>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</si>
  <si>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</si>
  <si>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</si>
  <si>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</si>
  <si>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</si>
  <si>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</si>
  <si>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</si>
  <si>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</si>
  <si>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</si>
  <si>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</si>
  <si>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</si>
  <si>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</si>
  <si>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</si>
  <si>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</si>
  <si>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</si>
  <si>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</si>
  <si>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</si>
  <si>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</si>
  <si>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</si>
  <si>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</si>
  <si>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</si>
  <si>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</si>
  <si>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</si>
  <si>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</si>
  <si>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</si>
  <si>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</si>
  <si>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</si>
  <si>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</si>
  <si>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</si>
  <si>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</si>
  <si>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</si>
  <si>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</si>
  <si>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</si>
  <si>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</si>
  <si>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</si>
  <si>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</si>
  <si>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</si>
  <si>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</si>
  <si>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</si>
  <si>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</si>
  <si>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</si>
  <si>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</si>
  <si>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</si>
  <si>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</si>
  <si>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</si>
  <si>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</si>
  <si>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</si>
  <si>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</si>
  <si>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</si>
  <si>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</si>
  <si>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</si>
  <si>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</si>
  <si>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</si>
  <si>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</si>
  <si>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</si>
  <si>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</si>
  <si>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</si>
  <si>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</si>
  <si>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</si>
  <si>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</si>
  <si>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</si>
  <si>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</si>
  <si>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</si>
  <si>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</si>
  <si>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</si>
  <si>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</si>
  <si>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</si>
  <si>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</si>
  <si>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</si>
  <si>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</si>
  <si>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</si>
  <si>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</si>
  <si>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</si>
  <si>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</si>
  <si>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</si>
  <si>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</si>
  <si>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</si>
  <si>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</si>
  <si>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</si>
  <si>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</si>
  <si>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</si>
  <si>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</si>
  <si>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</si>
  <si>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</si>
  <si>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</si>
  <si>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</si>
  <si>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</si>
  <si>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</si>
  <si>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</si>
  <si>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</si>
  <si>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</si>
  <si>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</si>
  <si>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</si>
  <si>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</si>
  <si>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</si>
  <si>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</si>
  <si>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</si>
  <si>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</si>
  <si>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</si>
  <si>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</si>
  <si>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</si>
  <si>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</si>
  <si>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</si>
  <si>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</si>
  <si>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</si>
  <si>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</si>
  <si>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</si>
  <si>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</si>
  <si>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</si>
  <si>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</si>
  <si>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</si>
  <si>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</si>
  <si>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</si>
  <si>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</si>
  <si>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</si>
  <si>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</si>
  <si>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</si>
  <si>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</si>
  <si>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</si>
  <si>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</si>
  <si>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</si>
  <si>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</si>
  <si>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</si>
  <si>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</si>
  <si>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</si>
  <si>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</si>
  <si>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</si>
  <si>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</si>
  <si>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</si>
  <si>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</si>
  <si>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</si>
  <si>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</si>
  <si>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</si>
  <si>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</si>
  <si>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</si>
  <si>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</si>
  <si>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</si>
  <si>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</si>
  <si>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</si>
  <si>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</si>
  <si>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</si>
  <si>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</si>
  <si>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</si>
  <si>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</si>
  <si>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</si>
  <si>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</si>
  <si>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</si>
  <si>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</si>
  <si>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</si>
  <si>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</si>
  <si>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</si>
  <si>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</si>
  <si>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</si>
  <si>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</si>
  <si>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</si>
  <si>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</si>
  <si>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</si>
  <si>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</si>
  <si>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</si>
  <si>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</si>
  <si>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</si>
  <si>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</si>
  <si>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</si>
  <si>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</si>
  <si>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</si>
  <si>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</si>
  <si>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</si>
  <si>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</si>
  <si>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</si>
  <si>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</si>
  <si>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</si>
  <si>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</si>
  <si>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</si>
  <si>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</si>
  <si>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</si>
  <si>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</si>
  <si>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</si>
  <si>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</si>
  <si>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</si>
  <si>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</si>
  <si>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</si>
  <si>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</si>
  <si>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</si>
  <si>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</si>
  <si>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</si>
  <si>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</si>
  <si>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</si>
  <si>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</si>
  <si>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</si>
  <si>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</si>
  <si>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</si>
  <si>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</si>
  <si>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</si>
  <si>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</si>
  <si>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</si>
  <si>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</si>
  <si>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</si>
  <si>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</si>
  <si>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</si>
  <si>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</si>
  <si>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</si>
  <si>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</si>
  <si>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</si>
  <si>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</si>
  <si>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</si>
  <si>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</si>
  <si>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</si>
  <si>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</si>
  <si>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</si>
  <si>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</si>
  <si>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</si>
  <si>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</si>
  <si>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</si>
  <si>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</si>
  <si>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</si>
  <si>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</si>
  <si>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</si>
  <si>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</si>
  <si>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</si>
  <si>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</si>
  <si>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</si>
  <si>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</si>
  <si>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</si>
  <si>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</si>
  <si>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</si>
  <si>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</si>
  <si>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</si>
  <si>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</si>
  <si>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</si>
  <si>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</si>
  <si>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</si>
  <si>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</si>
  <si>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</si>
  <si>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</si>
  <si>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</si>
  <si>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</si>
  <si>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</si>
  <si>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</si>
  <si>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</si>
  <si>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</si>
  <si>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</si>
  <si>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</si>
  <si>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</si>
  <si>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</si>
  <si>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</si>
  <si>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</si>
  <si>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</si>
  <si>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</si>
  <si>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</si>
  <si>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</si>
  <si>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</si>
  <si>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</si>
  <si>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</si>
  <si>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</si>
  <si>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</si>
  <si>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</si>
  <si>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</si>
  <si>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</si>
  <si>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</si>
  <si>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</si>
  <si>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</si>
  <si>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</si>
  <si>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</si>
  <si>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</si>
  <si>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</si>
  <si>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</si>
  <si>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</si>
  <si>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</si>
  <si>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</si>
  <si>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</si>
  <si>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</si>
  <si>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</si>
  <si>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</si>
  <si>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</si>
  <si>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</si>
  <si>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</si>
  <si>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</si>
  <si>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</si>
  <si>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</si>
  <si>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</si>
  <si>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</si>
  <si>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</si>
  <si>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</si>
  <si>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</si>
  <si>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</si>
  <si>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</si>
  <si>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</si>
  <si>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</si>
  <si>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</si>
  <si>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</si>
  <si>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</si>
  <si>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</si>
  <si>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</si>
  <si>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</si>
  <si>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</si>
  <si>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</si>
  <si>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</si>
  <si>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</si>
  <si>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</si>
  <si>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</si>
  <si>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</si>
  <si>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</si>
  <si>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</si>
  <si>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</si>
  <si>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</si>
  <si>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</si>
  <si>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</si>
  <si>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</si>
  <si>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</si>
  <si>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</si>
  <si>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</si>
  <si>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</si>
  <si>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</si>
  <si>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</si>
  <si>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</si>
  <si>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</si>
  <si>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</si>
  <si>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</si>
  <si>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</si>
  <si>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</si>
  <si>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</si>
  <si>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</si>
  <si>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</si>
  <si>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</si>
  <si>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</si>
  <si>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</si>
  <si>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</si>
  <si>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</si>
  <si>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</si>
  <si>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</si>
  <si>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</si>
  <si>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</si>
  <si>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</si>
  <si>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</si>
  <si>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</si>
  <si>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</si>
  <si>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</si>
  <si>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</si>
  <si>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</si>
  <si>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</si>
  <si>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</si>
  <si>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</si>
  <si>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</si>
  <si>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</si>
  <si>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</si>
  <si>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</si>
  <si>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</si>
  <si>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</si>
  <si>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</si>
  <si>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</si>
  <si>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</si>
  <si>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</si>
  <si>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</si>
  <si>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</si>
  <si>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</si>
  <si>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</si>
  <si>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</si>
  <si>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</si>
  <si>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</si>
  <si>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</si>
  <si>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</si>
  <si>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</si>
  <si>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</si>
  <si>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</si>
  <si>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</si>
  <si>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</si>
  <si>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</si>
  <si>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</si>
  <si>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</si>
  <si>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</si>
  <si>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</si>
  <si>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</si>
  <si>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</si>
  <si>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</si>
  <si>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</si>
  <si>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</si>
  <si>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</si>
  <si>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</si>
  <si>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</si>
  <si>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</si>
  <si>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</si>
  <si>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</si>
  <si>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</si>
  <si>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</si>
  <si>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</si>
  <si>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</si>
  <si>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</si>
  <si>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</si>
  <si>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</si>
  <si>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</si>
  <si>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</si>
  <si>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</si>
  <si>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</si>
  <si>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</si>
  <si>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</si>
  <si>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</si>
  <si>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</si>
  <si>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</si>
  <si>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</si>
  <si>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</si>
  <si>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</si>
  <si>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</si>
  <si>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</si>
  <si>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</si>
  <si>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</si>
  <si>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</si>
  <si>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</si>
  <si>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</si>
  <si>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</si>
  <si>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</si>
  <si>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</si>
  <si>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</si>
  <si>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</si>
  <si>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</si>
  <si>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</si>
  <si>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</si>
  <si>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</si>
  <si>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</si>
  <si>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</si>
  <si>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</si>
  <si>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</si>
  <si>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</si>
  <si>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</si>
  <si>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</si>
  <si>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</si>
  <si>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</si>
  <si>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</si>
  <si>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</si>
  <si>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</si>
  <si>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</si>
  <si>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</si>
  <si>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</si>
  <si>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</si>
  <si>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</si>
  <si>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</si>
  <si>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</si>
  <si>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</si>
  <si>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</si>
  <si>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</si>
  <si>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</si>
  <si>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</si>
  <si>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</si>
  <si>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</si>
  <si>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</si>
  <si>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</si>
  <si>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</si>
  <si>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</si>
  <si>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</si>
  <si>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</si>
  <si>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</si>
  <si>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</si>
  <si>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</si>
  <si>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</si>
  <si>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</si>
  <si>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</si>
  <si>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</si>
  <si>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</si>
  <si>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</si>
  <si>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</si>
  <si>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</si>
  <si>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</si>
  <si>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</si>
  <si>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</si>
  <si>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</si>
  <si>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</si>
  <si>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</si>
  <si>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</si>
  <si>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</si>
  <si>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</si>
  <si>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</si>
  <si>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</si>
  <si>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</si>
  <si>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</si>
  <si>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</si>
  <si>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</si>
  <si>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</si>
  <si>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</si>
  <si>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</si>
  <si>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</si>
  <si>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</si>
  <si>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</si>
  <si>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</si>
  <si>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</si>
  <si>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</si>
  <si>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</si>
  <si>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</si>
  <si>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</si>
  <si>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</si>
  <si>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</si>
  <si>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</si>
  <si>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</si>
  <si>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</si>
  <si>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</si>
  <si>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</si>
  <si>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</si>
  <si>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</si>
  <si>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</si>
  <si>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</si>
  <si>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</si>
  <si>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</si>
  <si>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</si>
  <si>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</si>
  <si>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</si>
  <si>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</si>
  <si>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</si>
  <si>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</si>
  <si>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</si>
  <si>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</si>
  <si>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</si>
  <si>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</si>
  <si>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</si>
  <si>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</si>
  <si>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</si>
  <si>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</si>
  <si>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</si>
  <si>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</si>
  <si>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</si>
  <si>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</si>
  <si>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</si>
  <si>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</si>
  <si>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</si>
  <si>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</si>
  <si>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</si>
  <si>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</si>
  <si>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</si>
  <si>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</si>
  <si>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</si>
  <si>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</si>
  <si>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</si>
  <si>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</si>
  <si>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</si>
  <si>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</si>
  <si>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</si>
  <si>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</si>
  <si>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</si>
  <si>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</si>
  <si>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</si>
  <si>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</si>
  <si>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</si>
  <si>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</si>
  <si>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</si>
  <si>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</si>
  <si>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</si>
  <si>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</si>
  <si>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</si>
  <si>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</si>
  <si>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</si>
  <si>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</si>
  <si>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</si>
  <si>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</si>
  <si>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</si>
  <si>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</si>
  <si>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</si>
  <si>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</si>
  <si>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</si>
  <si>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</si>
  <si>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</si>
  <si>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</si>
  <si>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</si>
  <si>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</si>
  <si>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</si>
  <si>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</si>
  <si>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</si>
  <si>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</si>
  <si>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</si>
  <si>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</si>
  <si>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</si>
  <si>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</si>
  <si>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</si>
  <si>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</si>
  <si>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</si>
  <si>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</si>
  <si>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</si>
  <si>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</si>
  <si>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</si>
  <si>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</si>
  <si>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</si>
  <si>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</si>
  <si>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</si>
  <si>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</si>
  <si>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</si>
  <si>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</si>
  <si>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</si>
  <si>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</si>
  <si>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</si>
  <si>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</si>
  <si>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</si>
  <si>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</si>
  <si>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</si>
  <si>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</si>
  <si>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</si>
  <si>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</si>
  <si>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</si>
  <si>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</si>
  <si>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</si>
  <si>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</si>
  <si>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</si>
  <si>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</si>
  <si>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</si>
  <si>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</si>
  <si>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</si>
  <si>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</si>
  <si>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</si>
  <si>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</si>
  <si>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</si>
  <si>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</si>
  <si>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</si>
  <si>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</si>
  <si>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</si>
  <si>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</si>
  <si>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</si>
  <si>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</si>
  <si>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</si>
  <si>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</si>
  <si>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</si>
  <si>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</si>
  <si>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</si>
  <si>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</si>
  <si>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</si>
  <si>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</si>
  <si>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</si>
  <si>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</si>
  <si>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</si>
  <si>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</si>
  <si>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</si>
  <si>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</si>
  <si>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</si>
  <si>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</si>
  <si>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</si>
  <si>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</si>
  <si>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</si>
  <si>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</si>
  <si>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</si>
  <si>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</si>
  <si>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</si>
  <si>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</si>
  <si>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</si>
  <si>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</si>
  <si>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</si>
  <si>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</si>
  <si>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</si>
  <si>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</si>
  <si>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</si>
  <si>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</si>
  <si>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</si>
  <si>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</si>
  <si>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</si>
  <si>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</si>
  <si>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</si>
  <si>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</si>
  <si>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</si>
  <si>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</si>
  <si>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</si>
  <si>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</si>
  <si>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</si>
  <si>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</si>
  <si>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</si>
  <si>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</si>
  <si>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</si>
  <si>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</si>
  <si>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</si>
  <si>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</si>
  <si>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</si>
  <si>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</si>
  <si>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</si>
  <si>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</si>
  <si>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</si>
  <si>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</si>
  <si>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</si>
  <si>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</si>
  <si>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</si>
  <si>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</si>
  <si>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</si>
  <si>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</si>
  <si>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</si>
  <si>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</si>
  <si>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</si>
  <si>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</si>
  <si>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</si>
  <si>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</si>
  <si>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</si>
  <si>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</si>
  <si>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</si>
  <si>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</si>
  <si>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</si>
  <si>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</si>
  <si>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</si>
  <si>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</si>
  <si>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</si>
  <si>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</si>
  <si>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</si>
  <si>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</si>
  <si>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</si>
  <si>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</si>
  <si>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</si>
  <si>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</si>
  <si>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</si>
  <si>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</si>
  <si>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</si>
  <si>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</si>
  <si>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</si>
  <si>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</si>
  <si>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</si>
  <si>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</si>
  <si>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</si>
  <si>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</si>
  <si>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</si>
  <si>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</si>
  <si>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</si>
  <si>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</si>
  <si>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</si>
  <si>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</si>
  <si>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</si>
  <si>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</si>
  <si>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</si>
  <si>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</si>
  <si>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</si>
  <si>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</si>
  <si>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</si>
  <si>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</si>
  <si>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</si>
  <si>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</si>
  <si>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</si>
  <si>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</si>
  <si>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</si>
  <si>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</si>
  <si>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</si>
  <si>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</si>
  <si>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</si>
  <si>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</si>
  <si>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</si>
  <si>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</si>
  <si>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</si>
  <si>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</si>
  <si>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</si>
  <si>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</si>
  <si>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</si>
  <si>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</si>
  <si>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</si>
  <si>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</si>
  <si>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</si>
  <si>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</si>
  <si>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</si>
  <si>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</si>
  <si>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</si>
  <si>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</si>
  <si>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</si>
  <si>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</si>
  <si>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</si>
  <si>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</si>
  <si>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</si>
  <si>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</si>
  <si>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</si>
  <si>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</si>
  <si>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</si>
  <si>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</si>
  <si>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</si>
  <si>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</si>
  <si>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</si>
  <si>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</si>
  <si>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</si>
  <si>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</si>
  <si>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</si>
  <si>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</si>
  <si>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</si>
  <si>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</si>
  <si>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</si>
  <si>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</si>
  <si>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</si>
  <si>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</si>
  <si>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</si>
  <si>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</si>
  <si>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</si>
  <si>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</si>
  <si>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</si>
  <si>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</si>
  <si>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</si>
  <si>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</si>
  <si>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</si>
  <si>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</si>
  <si>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</si>
  <si>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</si>
  <si>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</si>
  <si>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</si>
  <si>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</si>
  <si>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</si>
  <si>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</si>
  <si>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</si>
  <si>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</si>
  <si>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</si>
  <si>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</si>
  <si>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</si>
  <si>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</si>
  <si>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</si>
  <si>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</si>
  <si>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</si>
  <si>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</si>
  <si>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</si>
  <si>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</si>
  <si>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</si>
  <si>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</si>
  <si>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</si>
  <si>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</si>
  <si>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</si>
  <si>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</si>
  <si>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</si>
  <si>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</si>
  <si>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</si>
  <si>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</si>
  <si>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</si>
  <si>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</si>
  <si>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</si>
  <si>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</si>
  <si>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</si>
  <si>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</si>
  <si>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</si>
  <si>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</si>
  <si>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</si>
  <si>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</si>
  <si>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</si>
  <si>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</si>
  <si>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</si>
  <si>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</si>
  <si>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</si>
  <si>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</si>
  <si>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</si>
  <si>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</si>
  <si>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</si>
  <si>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</si>
  <si>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</si>
  <si>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</si>
  <si>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</si>
  <si>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</si>
  <si>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</si>
  <si>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</si>
  <si>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</si>
  <si>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</si>
  <si>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</si>
  <si>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</si>
  <si>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</si>
  <si>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</si>
  <si>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</si>
  <si>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</si>
  <si>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</si>
  <si>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</si>
  <si>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</si>
  <si>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</si>
  <si>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</si>
  <si>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</si>
  <si>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</si>
  <si>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</si>
  <si>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</si>
  <si>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</si>
  <si>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</si>
  <si>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</si>
  <si>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</si>
  <si>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</si>
  <si>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</si>
  <si>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</si>
  <si>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</si>
  <si>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</si>
  <si>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</si>
  <si>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</si>
  <si>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</si>
  <si>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</si>
  <si>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</si>
  <si>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</si>
  <si>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</si>
  <si>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</si>
  <si>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</si>
  <si>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</si>
  <si>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</si>
  <si>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</si>
  <si>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</si>
  <si>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</si>
  <si>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</si>
  <si>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</si>
  <si>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</si>
  <si>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</si>
  <si>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</si>
  <si>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</si>
  <si>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</si>
  <si>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</si>
  <si>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</si>
  <si>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</si>
  <si>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</si>
  <si>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</si>
  <si>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</si>
  <si>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</si>
  <si>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</si>
  <si>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</si>
  <si>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</si>
  <si>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</si>
  <si>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</si>
  <si>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</si>
  <si>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</si>
  <si>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</si>
  <si>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</si>
  <si>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</si>
  <si>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</si>
  <si>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</si>
  <si>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</si>
  <si>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</si>
  <si>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</si>
  <si>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</si>
  <si>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</si>
  <si>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</si>
  <si>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</si>
  <si>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</si>
  <si>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</si>
  <si>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</si>
  <si>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</si>
  <si>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</si>
  <si>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</si>
  <si>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</si>
  <si>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</si>
  <si>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</si>
  <si>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</si>
  <si>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</si>
  <si>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</si>
  <si>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</si>
  <si>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</si>
  <si>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</si>
  <si>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</si>
  <si>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</si>
  <si>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</si>
  <si>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</si>
  <si>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</si>
  <si>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</si>
  <si>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</si>
  <si>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</si>
  <si>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</si>
  <si>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</si>
  <si>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</si>
  <si>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</si>
  <si>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</si>
  <si>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</si>
  <si>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</si>
  <si>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</si>
  <si>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</si>
  <si>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</si>
  <si>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</si>
  <si>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</si>
  <si>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</si>
  <si>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</si>
  <si>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</si>
  <si>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</si>
  <si>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</si>
  <si>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</si>
  <si>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</si>
  <si>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</si>
  <si>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</si>
  <si>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</si>
  <si>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</si>
  <si>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</si>
  <si>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</si>
  <si>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</si>
  <si>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</si>
  <si>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</si>
  <si>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</si>
  <si>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</si>
  <si>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</si>
  <si>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</si>
  <si>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</si>
  <si>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</si>
  <si>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</si>
  <si>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</si>
  <si>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</si>
  <si>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</si>
  <si>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</si>
  <si>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</si>
  <si>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</si>
  <si>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</si>
  <si>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</si>
  <si>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</si>
  <si>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</si>
  <si>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</si>
  <si>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</si>
  <si>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</si>
  <si>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</si>
  <si>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</si>
  <si>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</si>
  <si>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</si>
  <si>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</si>
  <si>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</si>
  <si>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</si>
  <si>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</si>
  <si>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</si>
  <si>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</si>
  <si>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</si>
  <si>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</si>
  <si>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</si>
  <si>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</si>
  <si>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</si>
  <si>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</si>
  <si>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</si>
  <si>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</si>
  <si>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</si>
  <si>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</si>
  <si>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</si>
  <si>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</si>
  <si>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</si>
  <si>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</si>
  <si>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</si>
  <si>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</si>
  <si>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</si>
  <si>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</si>
  <si>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</si>
  <si>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</si>
  <si>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</si>
  <si>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</si>
  <si>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</si>
  <si>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</si>
  <si>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</si>
  <si>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</si>
  <si>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</si>
  <si>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</si>
  <si>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</si>
  <si>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</si>
  <si>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</si>
  <si>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</si>
  <si>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</si>
  <si>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</si>
  <si>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</si>
  <si>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</si>
  <si>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</si>
  <si>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</si>
  <si>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</si>
  <si>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</si>
  <si>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</si>
  <si>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</si>
  <si>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</si>
  <si>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</si>
  <si>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</si>
  <si>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</si>
  <si>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</si>
  <si>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</si>
  <si>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</si>
  <si>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</si>
  <si>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</si>
  <si>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</si>
  <si>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</si>
  <si>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</si>
  <si>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</si>
  <si>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</si>
  <si>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</si>
  <si>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</si>
  <si>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</si>
  <si>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</si>
  <si>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</si>
  <si>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</si>
  <si>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</si>
  <si>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</si>
  <si>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</si>
  <si>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</si>
  <si>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</si>
  <si>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</si>
  <si>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</si>
  <si>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</si>
  <si>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</si>
  <si>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</si>
  <si>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</si>
  <si>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</si>
  <si>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</si>
  <si>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</si>
  <si>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</si>
  <si>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</si>
  <si>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</si>
  <si>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</si>
  <si>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</si>
  <si>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</si>
  <si>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</si>
  <si>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</si>
  <si>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</si>
  <si>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</si>
  <si>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</si>
  <si>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</si>
  <si>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</si>
  <si>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</si>
  <si>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</si>
  <si>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</si>
  <si>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</si>
  <si>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</si>
  <si>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</si>
  <si>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</si>
  <si>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</si>
  <si>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</si>
  <si>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</si>
  <si>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</si>
  <si>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</si>
  <si>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</si>
  <si>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</si>
  <si>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</si>
  <si>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</si>
  <si>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</si>
  <si>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</si>
  <si>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</si>
  <si>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</si>
  <si>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</si>
  <si>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</si>
  <si>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</si>
  <si>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</si>
  <si>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</si>
  <si>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</si>
  <si>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</si>
  <si>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</si>
  <si>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</si>
  <si>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</si>
  <si>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</si>
  <si>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</si>
  <si>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</si>
  <si>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</si>
  <si>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</si>
  <si>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</si>
  <si>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</si>
  <si>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</si>
  <si>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</si>
  <si>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</si>
  <si>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</si>
  <si>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</si>
  <si>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</si>
  <si>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</si>
  <si>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</si>
  <si>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</si>
  <si>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</si>
  <si>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</si>
  <si>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</si>
  <si>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</si>
  <si>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</si>
  <si>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</si>
  <si>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</si>
  <si>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</si>
  <si>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</si>
  <si>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</si>
  <si>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</si>
  <si>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</si>
  <si>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</si>
  <si>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</si>
  <si>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</si>
  <si>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</si>
  <si>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</si>
  <si>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</si>
  <si>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</si>
  <si>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</si>
  <si>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</si>
  <si>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</si>
  <si>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</si>
  <si>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</si>
  <si>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</si>
  <si>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</si>
  <si>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</si>
  <si>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</si>
  <si>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</si>
  <si>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</si>
  <si>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</si>
  <si>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</si>
  <si>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</si>
  <si>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</si>
  <si>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</si>
  <si>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</si>
  <si>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</si>
  <si>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</si>
  <si>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</si>
  <si>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</si>
  <si>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</si>
  <si>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</si>
  <si>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</si>
  <si>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</si>
  <si>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</si>
  <si>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</si>
  <si>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</si>
  <si>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</si>
  <si>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</si>
  <si>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</si>
  <si>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</si>
  <si>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</si>
  <si>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</si>
  <si>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</si>
  <si>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</si>
  <si>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</si>
  <si>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</si>
  <si>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</si>
  <si>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</si>
  <si>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</si>
  <si>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</si>
  <si>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</si>
  <si>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</si>
  <si>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</si>
  <si>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</si>
  <si>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</si>
  <si>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</si>
  <si>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</si>
  <si>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</si>
  <si>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</si>
  <si>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</si>
  <si>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</si>
  <si>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</si>
  <si>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</si>
  <si>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</si>
  <si>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</si>
  <si>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</si>
  <si>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</si>
  <si>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</si>
  <si>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</si>
  <si>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</si>
  <si>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</si>
  <si>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</si>
  <si>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</si>
  <si>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</si>
  <si>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</si>
  <si>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</si>
  <si>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</si>
  <si>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</si>
  <si>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</si>
  <si>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</si>
  <si>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</si>
  <si>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</si>
  <si>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</si>
  <si>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</si>
  <si>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</si>
  <si>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</si>
  <si>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</si>
  <si>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</si>
  <si>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</si>
  <si>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</si>
  <si>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</si>
  <si>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</si>
  <si>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</si>
  <si>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</si>
  <si>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</si>
  <si>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</si>
  <si>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</si>
  <si>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</si>
  <si>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</si>
  <si>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</si>
  <si>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</si>
  <si>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</si>
  <si>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</si>
  <si>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</si>
  <si>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</si>
  <si>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</si>
  <si>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</si>
  <si>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</si>
  <si>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</si>
  <si>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</si>
  <si>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</si>
  <si>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</si>
  <si>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</si>
  <si>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</si>
  <si>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</si>
  <si>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</si>
  <si>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</si>
  <si>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</si>
  <si>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</si>
  <si>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</si>
  <si>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</si>
  <si>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</si>
  <si>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</si>
  <si>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</si>
  <si>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</si>
  <si>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</si>
  <si>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</si>
  <si>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</si>
  <si>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</si>
  <si>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</si>
  <si>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</si>
  <si>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</si>
  <si>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</si>
  <si>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</si>
  <si>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</si>
  <si>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</si>
  <si>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</si>
  <si>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</si>
  <si>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</si>
  <si>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</si>
  <si>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</si>
  <si>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</si>
  <si>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</si>
  <si>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</si>
  <si>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</si>
  <si>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</si>
  <si>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</si>
  <si>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</si>
  <si>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</si>
  <si>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</si>
  <si>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</si>
  <si>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</si>
  <si>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</si>
  <si>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</si>
  <si>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</si>
  <si>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</si>
  <si>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</si>
  <si>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</si>
  <si>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</si>
  <si>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</si>
  <si>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</si>
  <si>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</si>
  <si>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</si>
  <si>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</si>
  <si>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</si>
  <si>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</si>
  <si>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</si>
  <si>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</si>
  <si>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</si>
  <si>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</si>
  <si>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</si>
  <si>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</si>
  <si>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</si>
  <si>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</si>
  <si>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</si>
  <si>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</si>
  <si>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</si>
  <si>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</si>
  <si>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</si>
  <si>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</si>
  <si>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</si>
  <si>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</si>
  <si>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</si>
  <si>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</si>
  <si>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</si>
  <si>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</si>
  <si>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</si>
  <si>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</si>
  <si>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</si>
  <si>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</si>
  <si>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</si>
  <si>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</si>
  <si>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</si>
  <si>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</si>
  <si>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</si>
  <si>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</si>
  <si>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</si>
  <si>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</si>
  <si>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</si>
  <si>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</si>
  <si>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</si>
  <si>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</si>
  <si>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</si>
  <si>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</si>
  <si>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</si>
  <si>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</si>
  <si>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</si>
  <si>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</si>
  <si>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</si>
  <si>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</si>
  <si>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</si>
  <si>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</si>
  <si>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</si>
  <si>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</si>
  <si>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</si>
  <si>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</si>
  <si>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</si>
  <si>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</si>
  <si>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</si>
  <si>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</si>
  <si>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</si>
  <si>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</si>
  <si>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</si>
  <si>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</si>
  <si>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</si>
  <si>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</si>
  <si>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</si>
  <si>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</si>
  <si>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</si>
  <si>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</si>
  <si>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</si>
  <si>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</si>
  <si>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</si>
  <si>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</si>
  <si>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</si>
  <si>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</si>
  <si>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</si>
  <si>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</si>
  <si>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</si>
  <si>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</si>
  <si>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</si>
  <si>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</si>
  <si>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</si>
  <si>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</si>
  <si>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</si>
  <si>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</si>
  <si>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</si>
  <si>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</si>
  <si>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</si>
  <si>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</si>
  <si>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</si>
  <si>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</si>
  <si>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</si>
  <si>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</si>
  <si>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</si>
  <si>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</si>
  <si>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</si>
  <si>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</si>
  <si>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</si>
  <si>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</si>
  <si>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</si>
  <si>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</si>
  <si>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</si>
  <si>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</si>
  <si>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</si>
  <si>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</si>
  <si>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</si>
  <si>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</si>
  <si>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</si>
  <si>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</si>
  <si>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</si>
  <si>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</si>
  <si>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</si>
  <si>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</si>
  <si>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</si>
  <si>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</si>
  <si>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</si>
  <si>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</si>
  <si>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</si>
  <si>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</si>
  <si>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</si>
  <si>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</si>
  <si>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</si>
  <si>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</si>
  <si>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</si>
  <si>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</si>
  <si>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</si>
  <si>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</si>
  <si>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</si>
  <si>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</si>
  <si>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</si>
  <si>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</si>
  <si>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</si>
  <si>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</si>
  <si>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</si>
  <si>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</si>
  <si>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</si>
  <si>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</si>
  <si>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</si>
  <si>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</si>
  <si>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</si>
  <si>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</si>
  <si>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</si>
  <si>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</si>
  <si>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</si>
  <si>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</si>
  <si>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</si>
  <si>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</si>
  <si>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</si>
  <si>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</si>
  <si>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</si>
  <si>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</si>
  <si>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</si>
  <si>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</si>
  <si>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</si>
  <si>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</si>
  <si>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</si>
  <si>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</si>
  <si>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</si>
  <si>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</si>
  <si>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</si>
  <si>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</si>
  <si>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</si>
  <si>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</si>
  <si>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</si>
  <si>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</si>
  <si>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</si>
  <si>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</si>
  <si>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</si>
  <si>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</si>
  <si>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</si>
  <si>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</si>
  <si>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</si>
  <si>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</si>
  <si>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</si>
  <si>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</si>
  <si>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</si>
  <si>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</si>
  <si>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</si>
  <si>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</si>
  <si>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</si>
  <si>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</si>
  <si>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</si>
  <si>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</si>
  <si>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</si>
  <si>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</si>
  <si>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</si>
  <si>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</si>
  <si>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</si>
  <si>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</si>
  <si>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</si>
  <si>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</si>
  <si>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</si>
  <si>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</si>
  <si>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</si>
  <si>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</si>
  <si>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</si>
  <si>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</si>
  <si>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</si>
  <si>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</si>
  <si>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</si>
  <si>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</si>
  <si>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</si>
  <si>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</si>
  <si>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</si>
  <si>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</si>
  <si>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</si>
  <si>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</si>
  <si>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</si>
  <si>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</si>
  <si>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</si>
  <si>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</si>
  <si>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</si>
  <si>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</si>
  <si>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</si>
  <si>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</si>
  <si>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</si>
  <si>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</si>
  <si>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</si>
  <si>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</si>
  <si>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</si>
  <si>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</si>
  <si>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</si>
  <si>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</si>
  <si>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</si>
  <si>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</si>
  <si>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</si>
  <si>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</si>
  <si>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</si>
  <si>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</si>
  <si>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</si>
  <si>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</si>
  <si>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</si>
  <si>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</si>
  <si>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</si>
  <si>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</si>
  <si>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</si>
  <si>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</si>
  <si>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</si>
  <si>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</si>
  <si>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</si>
  <si>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</si>
  <si>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</si>
  <si>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</si>
  <si>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</si>
  <si>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</si>
  <si>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</si>
  <si>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</si>
  <si>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</si>
  <si>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</si>
  <si>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</si>
  <si>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</si>
  <si>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</si>
  <si>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</si>
  <si>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</si>
  <si>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</si>
  <si>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</si>
  <si>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</si>
  <si>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</si>
  <si>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</si>
  <si>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</si>
  <si>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</si>
  <si>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</si>
  <si>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</si>
  <si>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</si>
  <si>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</si>
  <si>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</si>
  <si>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</si>
  <si>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</si>
  <si>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</si>
  <si>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</si>
  <si>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</si>
  <si>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</si>
  <si>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</si>
  <si>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</si>
  <si>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</si>
  <si>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</si>
  <si>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</si>
  <si>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</si>
  <si>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</si>
  <si>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</si>
  <si>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</si>
  <si>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</si>
  <si>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</si>
  <si>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</si>
  <si>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</si>
  <si>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</si>
  <si>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</si>
  <si>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</si>
  <si>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</si>
  <si>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</si>
  <si>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</si>
  <si>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</si>
  <si>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</si>
  <si>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</si>
  <si>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</si>
  <si>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</si>
  <si>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</si>
  <si>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</si>
  <si>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</si>
  <si>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</si>
  <si>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</si>
  <si>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</si>
  <si>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</si>
  <si>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</si>
  <si>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</si>
  <si>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</si>
  <si>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</si>
  <si>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</si>
  <si>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</si>
  <si>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</si>
  <si>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</si>
  <si>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</si>
  <si>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</si>
  <si>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</si>
  <si>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</si>
  <si>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</si>
  <si>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</si>
  <si>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</si>
  <si>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</si>
  <si>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</si>
  <si>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</si>
  <si>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</si>
  <si>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</si>
  <si>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</si>
  <si>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</si>
  <si>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</si>
  <si>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</si>
  <si>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</si>
  <si>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</si>
  <si>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</si>
  <si>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</si>
  <si>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</si>
  <si>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</si>
  <si>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</si>
  <si>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</si>
  <si>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</si>
  <si>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</si>
  <si>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</si>
  <si>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</si>
  <si>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</si>
  <si>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</si>
  <si>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</si>
  <si>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</si>
  <si>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</si>
  <si>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</si>
  <si>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</si>
  <si>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</si>
  <si>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</si>
  <si>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</si>
  <si>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</si>
  <si>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</si>
  <si>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</si>
  <si>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</si>
  <si>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</si>
  <si>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</si>
  <si>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</si>
  <si>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</si>
  <si>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</si>
  <si>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</si>
  <si>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</si>
  <si>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</si>
  <si>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</si>
  <si>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</si>
  <si>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</si>
  <si>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</si>
  <si>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</si>
  <si>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</si>
  <si>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</si>
  <si>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</si>
  <si>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</si>
  <si>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</si>
  <si>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</si>
  <si>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</si>
  <si>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</si>
  <si>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</si>
  <si>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</si>
  <si>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</si>
  <si>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</si>
  <si>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</si>
  <si>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</si>
  <si>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</si>
  <si>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</si>
  <si>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</si>
  <si>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</si>
  <si>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</si>
  <si>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</si>
  <si>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</si>
  <si>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</si>
  <si>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</si>
  <si>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</si>
  <si>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</si>
  <si>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</si>
  <si>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</si>
  <si>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</si>
  <si>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</si>
  <si>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</si>
  <si>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</si>
  <si>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</si>
  <si>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</si>
  <si>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</si>
  <si>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</si>
  <si>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</si>
  <si>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</si>
  <si>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</si>
  <si>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</si>
  <si>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</si>
  <si>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</si>
  <si>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</si>
  <si>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</si>
  <si>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</si>
  <si>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</si>
  <si>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</si>
  <si>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</si>
  <si>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</si>
  <si>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</si>
  <si>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</si>
  <si>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</si>
  <si>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</si>
  <si>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</si>
  <si>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</si>
  <si>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</si>
  <si>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</si>
  <si>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</si>
  <si>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</si>
  <si>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</si>
  <si>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</si>
  <si>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</si>
  <si>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</si>
  <si>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</si>
  <si>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</si>
  <si>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</si>
  <si>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</si>
  <si>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</si>
  <si>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</si>
  <si>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</si>
  <si>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</si>
  <si>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</si>
  <si>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</si>
  <si>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</si>
  <si>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</si>
  <si>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</si>
  <si>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</si>
  <si>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</si>
  <si>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</si>
  <si>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</si>
  <si>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</si>
  <si>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</si>
  <si>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</si>
  <si>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</si>
  <si>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</si>
  <si>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</si>
  <si>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</si>
  <si>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</si>
  <si>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</si>
  <si>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</si>
  <si>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</si>
  <si>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</si>
  <si>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</si>
  <si>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</si>
  <si>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</si>
  <si>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</si>
  <si>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</si>
  <si>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</si>
  <si>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</si>
  <si>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</si>
  <si>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</si>
  <si>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</si>
  <si>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</si>
  <si>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</si>
  <si>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</si>
  <si>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</si>
  <si>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</si>
  <si>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</si>
  <si>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</si>
  <si>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</si>
  <si>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</si>
  <si>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</si>
  <si>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</si>
  <si>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</si>
  <si>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</si>
  <si>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</si>
  <si>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</si>
  <si>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</si>
  <si>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</si>
  <si>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</si>
  <si>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</si>
  <si>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</si>
  <si>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</si>
  <si>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</si>
  <si>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</si>
  <si>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</si>
  <si>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</si>
  <si>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</si>
  <si>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</si>
  <si>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</si>
  <si>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</si>
  <si>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</si>
  <si>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</si>
  <si>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</si>
  <si>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</si>
  <si>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</si>
  <si>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</si>
  <si>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</si>
  <si>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</si>
  <si>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</si>
  <si>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</si>
  <si>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</si>
  <si>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</si>
  <si>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</si>
  <si>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</si>
  <si>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</si>
  <si>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</si>
  <si>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</si>
  <si>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</si>
  <si>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</si>
  <si>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</si>
  <si>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</si>
  <si>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</si>
  <si>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</si>
  <si>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</si>
  <si>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</si>
  <si>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</si>
  <si>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</si>
  <si>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</si>
  <si>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</si>
  <si>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</si>
  <si>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</si>
  <si>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</si>
  <si>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</si>
  <si>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</si>
  <si>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</si>
  <si>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</si>
  <si>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</si>
  <si>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</si>
  <si>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</si>
  <si>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</si>
  <si>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</si>
  <si>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</si>
  <si>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</si>
  <si>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</si>
  <si>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</si>
  <si>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</si>
  <si>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</si>
  <si>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</si>
  <si>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</si>
  <si>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</si>
  <si>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</si>
  <si>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</si>
  <si>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</si>
  <si>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</si>
  <si>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</si>
  <si>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</si>
  <si>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</si>
  <si>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</si>
  <si>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</si>
  <si>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</si>
  <si>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</si>
  <si>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</si>
  <si>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</si>
  <si>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</si>
  <si>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</si>
  <si>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</si>
  <si>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</si>
  <si>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</si>
  <si>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</si>
  <si>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</si>
  <si>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</si>
  <si>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</si>
  <si>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</si>
  <si>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</si>
  <si>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</si>
  <si>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</si>
  <si>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</si>
  <si>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</si>
  <si>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</si>
  <si>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</si>
  <si>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</si>
  <si>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</si>
  <si>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</si>
  <si>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</si>
  <si>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</si>
  <si>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</si>
  <si>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</si>
  <si>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</si>
  <si>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</si>
  <si>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</si>
  <si>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</si>
  <si>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</si>
  <si>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</si>
  <si>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</si>
  <si>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</si>
  <si>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</si>
  <si>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</si>
  <si>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</si>
  <si>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</si>
  <si>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</si>
  <si>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</si>
  <si>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</si>
  <si>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</si>
  <si>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</si>
  <si>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</si>
  <si>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</si>
  <si>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</si>
  <si>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</si>
  <si>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</si>
  <si>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</si>
  <si>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</si>
  <si>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</si>
  <si>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</si>
  <si>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</si>
  <si>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</si>
  <si>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</si>
  <si>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</si>
  <si>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</si>
  <si>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</si>
  <si>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</si>
  <si>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</si>
  <si>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</si>
  <si>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</si>
  <si>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</si>
  <si>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</si>
  <si>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</si>
  <si>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</si>
  <si>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</si>
  <si>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</si>
  <si>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</si>
  <si>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</si>
  <si>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</si>
  <si>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</si>
  <si>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</si>
  <si>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</si>
  <si>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</si>
  <si>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</si>
  <si>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</si>
  <si>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</si>
  <si>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</si>
  <si>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</si>
  <si>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</si>
  <si>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</si>
  <si>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</si>
  <si>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</si>
  <si>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</si>
  <si>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</si>
  <si>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</si>
  <si>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</si>
  <si>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</si>
  <si>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</si>
  <si>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</si>
  <si>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</si>
  <si>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</si>
  <si>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</si>
  <si>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</si>
  <si>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</si>
  <si>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</si>
  <si>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</si>
  <si>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</si>
  <si>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</si>
  <si>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</si>
  <si>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</si>
  <si>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</si>
  <si>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</si>
  <si>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</si>
  <si>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</si>
  <si>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</si>
  <si>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</si>
  <si>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</si>
  <si>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</si>
  <si>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</si>
  <si>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</si>
  <si>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</si>
  <si>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</si>
  <si>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</si>
  <si>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</si>
  <si>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</si>
  <si>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</si>
  <si>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</si>
  <si>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</si>
  <si>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</si>
  <si>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</si>
  <si>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</si>
  <si>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</si>
  <si>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</si>
  <si>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</si>
  <si>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</si>
  <si>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</si>
  <si>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</si>
  <si>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</si>
  <si>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</si>
  <si>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</si>
  <si>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</si>
  <si>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</si>
  <si>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</si>
  <si>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</si>
  <si>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</si>
  <si>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</si>
  <si>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</si>
  <si>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</si>
  <si>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</si>
  <si>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</si>
  <si>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</si>
  <si>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</si>
  <si>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</si>
  <si>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</si>
  <si>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</si>
  <si>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</si>
  <si>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</si>
  <si>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</si>
  <si>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</si>
  <si>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</si>
  <si>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</si>
  <si>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</si>
  <si>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</si>
  <si>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</si>
  <si>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</si>
  <si>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</si>
  <si>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</si>
  <si>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</si>
  <si>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</si>
  <si>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</si>
  <si>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</si>
  <si>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</si>
  <si>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</si>
  <si>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</si>
  <si>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</si>
  <si>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</si>
  <si>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</si>
  <si>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</si>
  <si>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</si>
  <si>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</si>
  <si>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</si>
  <si>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</si>
  <si>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</si>
  <si>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</si>
  <si>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</si>
  <si>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</si>
  <si>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</si>
  <si>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</si>
  <si>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</si>
  <si>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</si>
  <si>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</si>
  <si>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</si>
  <si>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</si>
  <si>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</si>
  <si>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</si>
  <si>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</si>
  <si>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</si>
  <si>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</si>
  <si>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</si>
  <si>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</si>
  <si>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</si>
  <si>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</si>
  <si>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</si>
  <si>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</si>
  <si>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</si>
  <si>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</si>
  <si>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</si>
  <si>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</si>
  <si>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</si>
  <si>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</si>
  <si>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</si>
  <si>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</si>
  <si>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</si>
  <si>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</si>
  <si>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</si>
  <si>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</si>
  <si>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</si>
  <si>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</si>
  <si>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</si>
  <si>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</si>
  <si>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</si>
  <si>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</si>
  <si>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</si>
  <si>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</si>
  <si>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</si>
  <si>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</si>
  <si>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</si>
  <si>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</si>
  <si>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</si>
  <si>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</si>
  <si>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</si>
  <si>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</si>
  <si>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</si>
  <si>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</si>
  <si>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</si>
  <si>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</si>
  <si>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</si>
  <si>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</si>
  <si>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</si>
  <si>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</si>
  <si>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</si>
  <si>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</si>
  <si>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</si>
  <si>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</si>
  <si>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</si>
  <si>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</si>
  <si>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</si>
  <si>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</si>
  <si>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</si>
  <si>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</si>
  <si>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</si>
  <si>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</si>
  <si>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</si>
  <si>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</si>
  <si>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</si>
  <si>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</si>
  <si>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</si>
  <si>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</si>
  <si>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</si>
  <si>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</si>
  <si>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</si>
  <si>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</si>
  <si>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</si>
  <si>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</si>
  <si>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</si>
  <si>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</si>
  <si>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</si>
  <si>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</si>
  <si>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</si>
  <si>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</si>
  <si>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</si>
  <si>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</si>
  <si>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</si>
  <si>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</si>
  <si>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</si>
  <si>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</si>
  <si>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</si>
  <si>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</si>
  <si>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</si>
  <si>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</si>
  <si>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</si>
  <si>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</si>
  <si>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</si>
  <si>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</si>
  <si>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</si>
  <si>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</si>
  <si>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</si>
  <si>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</si>
  <si>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</si>
  <si>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</si>
  <si>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</si>
  <si>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</si>
  <si>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</si>
  <si>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</si>
  <si>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</si>
  <si>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</si>
  <si>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</si>
  <si>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</si>
  <si>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</si>
  <si>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</si>
  <si>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</si>
  <si>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</si>
  <si>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</si>
  <si>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</si>
  <si>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</si>
  <si>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</si>
  <si>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</si>
  <si>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</si>
  <si>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</si>
  <si>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</si>
  <si>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</si>
  <si>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</si>
  <si>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</si>
  <si>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</si>
  <si>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</si>
  <si>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</si>
  <si>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</si>
  <si>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</si>
  <si>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</si>
  <si>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</si>
  <si>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</si>
  <si>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</si>
  <si>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</si>
  <si>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</si>
  <si>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</si>
  <si>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</si>
  <si>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</si>
  <si>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</si>
  <si>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</si>
  <si>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</si>
  <si>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</si>
  <si>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</si>
  <si>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</si>
  <si>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</si>
  <si>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</si>
  <si>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</si>
  <si>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</si>
  <si>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</si>
  <si>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</si>
  <si>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</si>
  <si>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</si>
  <si>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</si>
  <si>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</si>
  <si>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</si>
  <si>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</si>
  <si>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</si>
  <si>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</si>
  <si>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</si>
  <si>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</si>
  <si>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</si>
  <si>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</si>
  <si>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</si>
  <si>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</si>
  <si>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</si>
  <si>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</si>
  <si>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</si>
  <si>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</si>
  <si>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</si>
  <si>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</si>
  <si>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</si>
  <si>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</si>
  <si>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</si>
  <si>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</si>
  <si>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</si>
  <si>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</si>
  <si>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</si>
  <si>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</si>
  <si>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</si>
  <si>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</si>
  <si>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</si>
  <si>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</si>
  <si>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</si>
  <si>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</si>
  <si>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</si>
  <si>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</si>
  <si>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</si>
  <si>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</si>
  <si>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</si>
  <si>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</si>
  <si>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</si>
  <si>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</si>
  <si>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</si>
  <si>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</si>
  <si>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</si>
  <si>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</si>
  <si>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</si>
  <si>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</si>
  <si>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</si>
  <si>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</si>
  <si>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</si>
  <si>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</si>
  <si>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</si>
  <si>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</si>
  <si>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</si>
  <si>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</si>
  <si>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</si>
  <si>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</si>
  <si>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</si>
  <si>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</si>
  <si>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</si>
  <si>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</si>
  <si>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</si>
  <si>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</si>
  <si>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</si>
  <si>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</si>
  <si>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</si>
  <si>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</si>
  <si>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</si>
  <si>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</si>
  <si>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</si>
  <si>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</si>
  <si>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</si>
  <si>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</si>
  <si>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</si>
  <si>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</si>
  <si>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</si>
  <si>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</si>
  <si>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</si>
  <si>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</si>
  <si>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</si>
  <si>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</si>
  <si>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</si>
  <si>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</si>
  <si>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</si>
  <si>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</si>
  <si>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</si>
  <si>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</si>
  <si>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</si>
  <si>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</si>
  <si>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</si>
  <si>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</si>
  <si>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</si>
  <si>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</si>
  <si>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</si>
  <si>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</si>
  <si>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</si>
  <si>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</si>
  <si>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</si>
  <si>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</si>
  <si>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</si>
  <si>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</si>
  <si>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</si>
  <si>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</si>
  <si>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</si>
  <si>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</si>
  <si>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</si>
  <si>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</si>
  <si>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</si>
  <si>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</si>
  <si>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</si>
  <si>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</si>
  <si>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</si>
  <si>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</si>
  <si>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</si>
  <si>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</si>
  <si>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</si>
  <si>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</si>
  <si>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</si>
  <si>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</si>
  <si>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</si>
  <si>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</si>
  <si>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</si>
  <si>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</si>
  <si>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</si>
  <si>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</si>
  <si>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</si>
  <si>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</si>
  <si>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</si>
  <si>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</si>
  <si>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</si>
  <si>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</si>
  <si>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</si>
  <si>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</si>
  <si>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</si>
  <si>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</si>
  <si>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</si>
  <si>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</si>
  <si>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</si>
  <si>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</si>
  <si>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</si>
  <si>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</si>
  <si>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</si>
  <si>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</si>
  <si>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</si>
  <si>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</si>
  <si>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</si>
  <si>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</si>
  <si>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</si>
  <si>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</si>
  <si>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</si>
  <si>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</si>
  <si>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</si>
  <si>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</si>
  <si>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</si>
  <si>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</si>
  <si>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</si>
  <si>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</si>
  <si>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</si>
  <si>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</si>
  <si>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</si>
  <si>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</si>
  <si>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</si>
  <si>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</si>
  <si>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</si>
  <si>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</si>
  <si>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</si>
  <si>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</si>
  <si>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</si>
  <si>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</si>
  <si>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</si>
  <si>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</si>
  <si>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</si>
  <si>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</si>
  <si>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</si>
  <si>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</si>
  <si>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</si>
  <si>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</si>
  <si>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</si>
  <si>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</si>
  <si>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</si>
  <si>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</si>
  <si>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</si>
  <si>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</si>
  <si>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</si>
  <si>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</si>
  <si>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</si>
  <si>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</si>
  <si>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</si>
  <si>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</si>
  <si>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</si>
  <si>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</si>
  <si>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</si>
  <si>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</si>
  <si>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</si>
  <si>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</si>
  <si>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</si>
  <si>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</si>
  <si>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</si>
  <si>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</si>
  <si>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</si>
  <si>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</si>
  <si>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</si>
  <si>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</si>
  <si>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</si>
  <si>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</si>
  <si>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</si>
  <si>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</si>
  <si>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</si>
  <si>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</si>
  <si>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</si>
  <si>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</si>
  <si>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</si>
  <si>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</si>
  <si>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</si>
  <si>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</si>
  <si>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</si>
  <si>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</si>
  <si>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</si>
  <si>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</si>
  <si>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</si>
  <si>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</si>
  <si>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</si>
  <si>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</si>
  <si>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</si>
  <si>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</si>
  <si>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</si>
  <si>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</si>
  <si>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</si>
  <si>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</si>
  <si>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</si>
  <si>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</si>
  <si>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</si>
  <si>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</si>
  <si>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</si>
  <si>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</si>
  <si>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</si>
  <si>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</si>
  <si>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</si>
  <si>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</si>
  <si>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</si>
  <si>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</si>
  <si>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</si>
  <si>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</si>
  <si>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</si>
  <si>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</si>
  <si>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</si>
  <si>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</si>
  <si>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</si>
  <si>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</si>
  <si>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</si>
  <si>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</si>
  <si>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</si>
  <si>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</si>
  <si>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</si>
  <si>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</si>
  <si>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</si>
  <si>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</si>
  <si>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</si>
  <si>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</si>
  <si>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</si>
  <si>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</si>
  <si>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</si>
  <si>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</si>
  <si>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</si>
  <si>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</si>
  <si>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</si>
  <si>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</si>
  <si>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</si>
  <si>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</si>
  <si>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</si>
  <si>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</si>
  <si>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</si>
  <si>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</si>
  <si>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</si>
  <si>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</si>
  <si>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</si>
  <si>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</si>
  <si>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</si>
  <si>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</si>
  <si>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</si>
  <si>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</si>
  <si>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</si>
  <si>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</si>
  <si>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</si>
  <si>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</si>
  <si>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</si>
  <si>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</si>
  <si>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</si>
  <si>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</si>
  <si>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</si>
  <si>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</si>
  <si>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</si>
  <si>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</si>
  <si>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</si>
  <si>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</si>
  <si>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</si>
  <si>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</si>
  <si>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</si>
  <si>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</si>
  <si>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</si>
  <si>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</si>
  <si>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</si>
  <si>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</si>
  <si>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</si>
  <si>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</si>
  <si>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</si>
  <si>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</si>
  <si>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</si>
  <si>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</si>
  <si>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</si>
  <si>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</si>
  <si>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</si>
  <si>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</si>
  <si>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</si>
  <si>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</si>
  <si>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</si>
  <si>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</si>
  <si>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</si>
  <si>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</si>
  <si>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</si>
  <si>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</si>
  <si>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</si>
  <si>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</si>
  <si>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</si>
  <si>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</si>
  <si>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</si>
  <si>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</si>
  <si>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</si>
  <si>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</si>
  <si>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</si>
  <si>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</si>
  <si>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</si>
  <si>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</si>
  <si>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</si>
  <si>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</si>
  <si>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</si>
  <si>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</si>
  <si>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</si>
  <si>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</si>
  <si>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</si>
  <si>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</si>
  <si>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</si>
  <si>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</si>
  <si>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</si>
  <si>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</si>
  <si>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</si>
  <si>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</si>
  <si>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</si>
  <si>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</si>
  <si>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</si>
  <si>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</si>
  <si>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</si>
  <si>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</si>
  <si>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</si>
  <si>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</si>
  <si>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</si>
  <si>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</si>
  <si>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</si>
  <si>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</si>
  <si>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</si>
  <si>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</si>
  <si>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</si>
  <si>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</si>
  <si>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</si>
  <si>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</si>
  <si>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</si>
  <si>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</si>
  <si>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</si>
  <si>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</si>
  <si>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</si>
  <si>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</si>
  <si>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</si>
  <si>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</si>
  <si>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</si>
  <si>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</si>
  <si>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</si>
  <si>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</si>
  <si>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</si>
  <si>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</si>
  <si>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</si>
  <si>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</si>
  <si>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</si>
  <si>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</si>
  <si>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</si>
  <si>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</si>
  <si>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</si>
  <si>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</si>
  <si>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</si>
  <si>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</si>
  <si>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</si>
  <si>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</si>
  <si>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</si>
  <si>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</si>
  <si>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</si>
  <si>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</si>
  <si>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</si>
  <si>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</si>
  <si>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</si>
  <si>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</si>
  <si>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</si>
  <si>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</si>
  <si>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</si>
  <si>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</si>
  <si>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</si>
  <si>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</si>
  <si>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</si>
  <si>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</si>
  <si>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</si>
  <si>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</si>
  <si>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</si>
  <si>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</si>
  <si>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</si>
  <si>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</si>
  <si>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</si>
  <si>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</si>
  <si>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</si>
  <si>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</si>
  <si>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</si>
  <si>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</si>
  <si>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</si>
  <si>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</si>
  <si>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</si>
  <si>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</si>
  <si>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</si>
  <si>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</si>
  <si>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</si>
  <si>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</si>
  <si>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</si>
  <si>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</si>
  <si>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</si>
  <si>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</si>
  <si>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</si>
  <si>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</si>
  <si>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</si>
  <si>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</si>
  <si>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</si>
  <si>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</si>
  <si>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</si>
  <si>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</si>
  <si>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</si>
  <si>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</si>
  <si>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</si>
  <si>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</si>
  <si>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</si>
  <si>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</si>
  <si>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</si>
  <si>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</si>
  <si>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</si>
  <si>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</si>
  <si>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</si>
  <si>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</si>
  <si>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</si>
  <si>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</si>
  <si>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</si>
  <si>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</si>
  <si>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</si>
  <si>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</si>
  <si>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</si>
  <si>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</si>
  <si>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</si>
  <si>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</si>
  <si>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</si>
  <si>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</si>
  <si>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</si>
  <si>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</si>
  <si>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</si>
  <si>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</si>
  <si>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</si>
  <si>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</si>
  <si>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</si>
  <si>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</si>
  <si>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</si>
  <si>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</si>
  <si>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</si>
  <si>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</si>
  <si>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</si>
  <si>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</si>
  <si>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</si>
  <si>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</si>
  <si>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</si>
  <si>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</si>
  <si>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</si>
  <si>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</si>
  <si>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</si>
  <si>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</si>
  <si>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</si>
  <si>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</si>
  <si>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</si>
  <si>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</si>
  <si>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</si>
  <si>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</si>
  <si>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</si>
  <si>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</si>
  <si>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</si>
  <si>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</si>
  <si>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</si>
  <si>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</si>
  <si>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</si>
  <si>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</si>
  <si>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</si>
  <si>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</si>
  <si>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</si>
  <si>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</si>
  <si>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</si>
  <si>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</si>
  <si>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</si>
  <si>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</si>
  <si>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</si>
  <si>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</si>
  <si>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</si>
  <si>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</si>
  <si>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</si>
  <si>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</si>
  <si>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</si>
  <si>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</si>
  <si>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</si>
  <si>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</si>
  <si>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</si>
  <si>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</si>
  <si>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</si>
  <si>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</si>
  <si>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</si>
  <si>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</si>
  <si>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</si>
  <si>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</si>
  <si>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</si>
  <si>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</si>
  <si>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</si>
  <si>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</si>
  <si>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</si>
  <si>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</si>
  <si>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</si>
  <si>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</si>
  <si>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</si>
  <si>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</si>
  <si>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</si>
  <si>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</si>
  <si>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</si>
  <si>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</si>
  <si>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</si>
  <si>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</si>
  <si>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</si>
  <si>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</si>
  <si>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</si>
  <si>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</si>
  <si>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</si>
  <si>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</si>
  <si>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</si>
  <si>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</si>
  <si>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</si>
  <si>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</si>
  <si>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</si>
  <si>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</si>
  <si>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</si>
  <si>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</si>
  <si>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</si>
  <si>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</si>
  <si>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</si>
  <si>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</si>
  <si>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</si>
  <si>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</si>
  <si>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</si>
  <si>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</si>
  <si>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</si>
  <si>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</si>
  <si>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</si>
  <si>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</si>
  <si>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</si>
  <si>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</si>
  <si>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</si>
  <si>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</si>
  <si>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</si>
  <si>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</si>
  <si>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</si>
  <si>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</si>
  <si>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</si>
  <si>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</si>
  <si>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</si>
  <si>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</si>
  <si>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</si>
  <si>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</si>
  <si>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</si>
  <si>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</si>
  <si>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</si>
  <si>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</si>
  <si>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</si>
  <si>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</si>
  <si>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</si>
  <si>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</si>
  <si>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</si>
  <si>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</si>
  <si>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</si>
  <si>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</si>
  <si>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</si>
  <si>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</si>
  <si>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</si>
  <si>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</si>
  <si>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</si>
  <si>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</si>
  <si>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</si>
  <si>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</si>
  <si>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</si>
  <si>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</si>
  <si>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</si>
  <si>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</si>
  <si>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</si>
  <si>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</si>
  <si>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</si>
  <si>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</si>
  <si>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</si>
  <si>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</si>
  <si>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</si>
  <si>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</si>
  <si>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</si>
  <si>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</si>
  <si>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</si>
  <si>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</si>
  <si>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</si>
  <si>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</si>
  <si>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</si>
  <si>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</si>
  <si>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</si>
  <si>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</si>
  <si>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</si>
  <si>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</si>
  <si>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</si>
  <si>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</si>
  <si>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</si>
  <si>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</si>
  <si>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</si>
  <si>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</si>
  <si>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</si>
  <si>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</si>
  <si>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</si>
  <si>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</si>
  <si>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</si>
  <si>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</si>
  <si>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</si>
  <si>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</si>
  <si>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</si>
  <si>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</si>
  <si>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</si>
  <si>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</si>
  <si>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</si>
  <si>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</si>
  <si>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</si>
  <si>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</si>
  <si>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</si>
  <si>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</si>
  <si>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</si>
  <si>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</si>
  <si>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</si>
  <si>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</si>
  <si>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</si>
  <si>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</si>
  <si>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</si>
  <si>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</si>
  <si>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</si>
  <si>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</si>
  <si>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</si>
  <si>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</si>
  <si>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</si>
  <si>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</si>
  <si>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</si>
  <si>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</si>
  <si>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</si>
  <si>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</si>
  <si>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</si>
  <si>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</si>
  <si>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</si>
  <si>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</si>
  <si>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</si>
  <si>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</si>
  <si>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</si>
  <si>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</si>
  <si>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</si>
  <si>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</si>
  <si>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</si>
  <si>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</si>
  <si>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</si>
  <si>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</si>
  <si>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</si>
  <si>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</si>
  <si>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</si>
  <si>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</si>
  <si>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</si>
  <si>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</si>
  <si>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</si>
  <si>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</si>
  <si>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</si>
  <si>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</si>
  <si>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</si>
  <si>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</si>
  <si>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</si>
  <si>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</si>
  <si>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</si>
  <si>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</si>
  <si>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</si>
  <si>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</si>
  <si>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</si>
  <si>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</si>
  <si>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</si>
  <si>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</si>
  <si>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</si>
  <si>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</si>
  <si>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</si>
  <si>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</si>
  <si>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</si>
  <si>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</si>
  <si>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</si>
  <si>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</si>
  <si>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</si>
  <si>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</si>
  <si>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</si>
  <si>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</si>
  <si>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</si>
  <si>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</si>
  <si>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</si>
  <si>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</si>
  <si>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</si>
  <si>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</si>
  <si>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</si>
  <si>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</si>
  <si>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</si>
  <si>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</si>
  <si>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</si>
  <si>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</si>
  <si>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</si>
  <si>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</si>
  <si>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</si>
  <si>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</si>
  <si>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</si>
  <si>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</si>
  <si>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</si>
  <si>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</si>
  <si>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</si>
  <si>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</si>
  <si>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</si>
  <si>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</si>
  <si>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</si>
  <si>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</si>
  <si>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</si>
  <si>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</si>
  <si>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</si>
  <si>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</si>
  <si>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</si>
  <si>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</si>
  <si>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</si>
  <si>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</si>
  <si>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</si>
  <si>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</si>
  <si>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</si>
  <si>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</si>
  <si>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</si>
  <si>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</si>
  <si>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</si>
  <si>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</si>
  <si>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</si>
  <si>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</si>
  <si>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</si>
  <si>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</si>
  <si>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</si>
  <si>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</si>
  <si>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</si>
  <si>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</si>
  <si>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</si>
  <si>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</si>
  <si>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</si>
  <si>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</si>
  <si>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</si>
  <si>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</si>
  <si>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</si>
  <si>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</si>
  <si>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</si>
  <si>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</si>
  <si>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</si>
  <si>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</si>
  <si>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</si>
  <si>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</si>
  <si>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</si>
  <si>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</si>
  <si>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</si>
  <si>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</si>
  <si>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</si>
  <si>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</si>
  <si>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</si>
  <si>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</si>
  <si>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</si>
  <si>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</si>
  <si>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</si>
  <si>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</si>
  <si>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</si>
  <si>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</si>
  <si>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</si>
  <si>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</si>
  <si>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</si>
  <si>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</si>
  <si>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</si>
  <si>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</si>
  <si>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</si>
  <si>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</si>
  <si>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</si>
  <si>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</si>
  <si>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</si>
  <si>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</si>
  <si>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</si>
  <si>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</si>
  <si>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</si>
  <si>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</si>
  <si>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</si>
  <si>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</si>
  <si>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</si>
  <si>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</si>
  <si>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</si>
  <si>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</si>
  <si>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</si>
  <si>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</si>
  <si>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</si>
  <si>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</si>
  <si>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</si>
  <si>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</si>
  <si>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</si>
  <si>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</si>
  <si>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</si>
  <si>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</si>
  <si>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</si>
  <si>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</si>
  <si>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</si>
  <si>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</si>
  <si>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</si>
  <si>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</si>
  <si>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</si>
  <si>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</si>
  <si>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</si>
  <si>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</si>
  <si>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</si>
  <si>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</si>
  <si>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</si>
  <si>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</si>
  <si>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</si>
  <si>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</si>
  <si>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</si>
  <si>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</si>
  <si>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</si>
  <si>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</si>
  <si>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</si>
  <si>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</si>
  <si>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</si>
  <si>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</si>
  <si>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</si>
  <si>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</si>
  <si>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</si>
  <si>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</si>
  <si>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</si>
  <si>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</si>
  <si>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</si>
  <si>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</si>
  <si>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</si>
  <si>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</si>
  <si>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</si>
  <si>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</si>
  <si>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</si>
  <si>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</si>
  <si>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</si>
  <si>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</si>
  <si>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</si>
  <si>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</si>
  <si>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</si>
  <si>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</si>
  <si>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</si>
  <si>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</si>
  <si>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</si>
  <si>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</si>
  <si>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</si>
  <si>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</si>
  <si>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</si>
  <si>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</si>
  <si>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</si>
  <si>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</si>
  <si>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</si>
  <si>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</si>
  <si>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</si>
  <si>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</si>
  <si>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</si>
  <si>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</si>
  <si>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</si>
  <si>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</si>
  <si>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</si>
  <si>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</si>
  <si>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</si>
  <si>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</si>
  <si>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</si>
  <si>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</si>
  <si>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</si>
  <si>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</si>
  <si>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</si>
  <si>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</si>
  <si>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</si>
  <si>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</si>
  <si>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</si>
  <si>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</si>
  <si>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</si>
  <si>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</si>
  <si>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</si>
  <si>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</si>
  <si>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</si>
  <si>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</si>
  <si>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</si>
  <si>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</si>
  <si>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</si>
  <si>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</si>
  <si>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</si>
  <si>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</si>
  <si>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</si>
  <si>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</si>
  <si>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</si>
  <si>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</si>
  <si>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</si>
  <si>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</si>
  <si>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</si>
  <si>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</si>
  <si>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</si>
  <si>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</si>
  <si>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</si>
  <si>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</si>
  <si>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</si>
  <si>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</si>
  <si>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</si>
  <si>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</si>
  <si>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</si>
  <si>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</si>
  <si>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</si>
  <si>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</si>
  <si>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</si>
  <si>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</si>
  <si>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</si>
  <si>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</si>
  <si>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</si>
  <si>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</si>
  <si>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</si>
  <si>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</si>
  <si>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</si>
  <si>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</si>
  <si>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</si>
  <si>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</si>
  <si>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</si>
  <si>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</si>
  <si>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</si>
  <si>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</si>
  <si>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</si>
  <si>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</si>
  <si>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</si>
  <si>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</si>
  <si>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</si>
  <si>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</si>
  <si>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</si>
  <si>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</si>
  <si>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</si>
  <si>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</si>
  <si>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</si>
  <si>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</si>
  <si>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</si>
  <si>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</si>
  <si>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</si>
  <si>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</si>
  <si>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</si>
  <si>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</si>
  <si>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</si>
  <si>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</si>
  <si>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</si>
  <si>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</si>
  <si>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</si>
  <si>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</si>
  <si>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</si>
  <si>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</si>
  <si>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</si>
  <si>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</si>
  <si>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</si>
  <si>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</si>
  <si>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</si>
  <si>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</si>
  <si>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</si>
  <si>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</si>
  <si>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</si>
  <si>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</si>
  <si>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</si>
  <si>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</si>
  <si>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</si>
  <si>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</si>
  <si>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</si>
  <si>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</si>
  <si>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</si>
  <si>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</si>
  <si>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</si>
  <si>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</si>
  <si>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</si>
  <si>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</si>
  <si>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</si>
  <si>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</si>
  <si>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</si>
  <si>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</si>
  <si>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</si>
  <si>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</si>
  <si>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</si>
  <si>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</si>
  <si>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</si>
  <si>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</si>
  <si>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</si>
  <si>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</si>
  <si>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</si>
  <si>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</si>
  <si>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</si>
  <si>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</si>
  <si>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</si>
  <si>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</si>
  <si>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</si>
  <si>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</si>
  <si>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</si>
  <si>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</si>
  <si>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</si>
  <si>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</si>
  <si>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</si>
  <si>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</si>
  <si>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</si>
  <si>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</si>
  <si>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</si>
  <si>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</si>
  <si>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</si>
  <si>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</si>
  <si>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</si>
  <si>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</si>
  <si>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</si>
  <si>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</si>
  <si>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</si>
  <si>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</si>
  <si>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</si>
  <si>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</si>
  <si>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</si>
  <si>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</si>
  <si>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</si>
  <si>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</si>
  <si>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</si>
  <si>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</si>
  <si>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</si>
  <si>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</si>
  <si>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</si>
  <si>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</si>
  <si>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</si>
  <si>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</si>
  <si>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</si>
  <si>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</si>
  <si>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</si>
  <si>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</si>
  <si>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</si>
  <si>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</si>
  <si>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</si>
  <si>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</si>
  <si>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</si>
  <si>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</si>
  <si>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</si>
  <si>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</si>
  <si>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</si>
  <si>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</si>
  <si>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</si>
  <si>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</si>
  <si>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</si>
  <si>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</si>
  <si>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</si>
  <si>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</si>
  <si>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</si>
  <si>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</si>
  <si>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</si>
  <si>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</si>
  <si>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</si>
  <si>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</si>
  <si>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</si>
  <si>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</si>
  <si>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</si>
  <si>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</si>
  <si>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</si>
  <si>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</si>
  <si>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</si>
  <si>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</si>
  <si>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</si>
  <si>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</si>
  <si>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</si>
  <si>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</si>
  <si>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</si>
  <si>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</si>
  <si>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</si>
  <si>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</si>
  <si>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</si>
  <si>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</si>
  <si>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</si>
  <si>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</si>
  <si>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</si>
  <si>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</si>
  <si>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</si>
  <si>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</si>
  <si>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</si>
  <si>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</si>
  <si>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</si>
  <si>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</si>
  <si>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</si>
  <si>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</si>
  <si>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</si>
  <si>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</si>
  <si>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</si>
  <si>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</si>
  <si>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</si>
  <si>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</si>
  <si>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</si>
  <si>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</si>
  <si>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</si>
  <si>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</si>
  <si>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</si>
  <si>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</si>
  <si>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</si>
  <si>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</si>
  <si>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</si>
  <si>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</si>
  <si>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</si>
  <si>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</si>
  <si>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</si>
  <si>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</si>
  <si>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</si>
  <si>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</si>
  <si>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</si>
  <si>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</si>
  <si>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</si>
  <si>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</si>
  <si>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</si>
  <si>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</si>
  <si>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</si>
  <si>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</si>
  <si>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</si>
  <si>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</si>
  <si>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</si>
  <si>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</si>
  <si>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</si>
  <si>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</si>
  <si>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</si>
  <si>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</si>
  <si>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</si>
  <si>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</si>
  <si>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</si>
  <si>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</si>
  <si>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</si>
  <si>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</si>
  <si>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</si>
  <si>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</si>
  <si>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</si>
  <si>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</si>
  <si>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</si>
  <si>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</si>
  <si>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</si>
  <si>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</si>
  <si>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</si>
  <si>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</si>
  <si>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</si>
  <si>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</si>
  <si>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</si>
  <si>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</si>
  <si>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</si>
  <si>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</si>
  <si>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</si>
  <si>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</si>
  <si>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</si>
  <si>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</si>
  <si>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</si>
  <si>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</si>
  <si>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</si>
  <si>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</si>
  <si>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</si>
  <si>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</si>
  <si>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</si>
  <si>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</si>
  <si>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</si>
  <si>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</si>
  <si>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</si>
  <si>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</si>
  <si>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</si>
  <si>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</si>
  <si>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</si>
  <si>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</si>
  <si>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</si>
  <si>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</si>
  <si>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</si>
  <si>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</si>
  <si>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</si>
  <si>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</si>
  <si>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</si>
  <si>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</si>
  <si>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</si>
  <si>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</si>
  <si>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</si>
  <si>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</si>
  <si>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</si>
  <si>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</si>
  <si>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</si>
  <si>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</si>
  <si>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</si>
  <si>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</si>
  <si>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</si>
  <si>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</si>
  <si>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</si>
  <si>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</si>
  <si>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</si>
  <si>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</si>
  <si>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</si>
  <si>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</si>
  <si>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</si>
  <si>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</si>
  <si>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</si>
  <si>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</si>
  <si>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</si>
  <si>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</si>
  <si>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</si>
  <si>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</si>
  <si>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</si>
  <si>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</si>
  <si>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</si>
  <si>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</si>
  <si>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</si>
  <si>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</si>
  <si>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</si>
  <si>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</si>
  <si>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</si>
  <si>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</si>
  <si>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</si>
  <si>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</si>
  <si>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</si>
  <si>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</si>
  <si>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</si>
  <si>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</si>
  <si>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</si>
  <si>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</si>
  <si>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</si>
  <si>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</si>
  <si>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</si>
  <si>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</si>
  <si>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</si>
  <si>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</si>
  <si>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</si>
  <si>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</si>
  <si>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</si>
  <si>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</si>
  <si>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</si>
  <si>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</si>
  <si>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</si>
  <si>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</si>
  <si>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</si>
  <si>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</si>
  <si>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</si>
  <si>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</si>
  <si>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</si>
  <si>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</si>
  <si>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</si>
  <si>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</si>
  <si>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</si>
  <si>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</si>
  <si>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</si>
  <si>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</si>
  <si>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</si>
  <si>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</si>
  <si>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</si>
  <si>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</si>
  <si>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</si>
  <si>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</si>
  <si>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</si>
  <si>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</si>
  <si>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</si>
  <si>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</si>
  <si>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</si>
  <si>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</si>
  <si>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</si>
  <si>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</si>
  <si>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</si>
  <si>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</si>
  <si>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</si>
  <si>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</si>
  <si>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</si>
  <si>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</si>
  <si>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</si>
  <si>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</si>
  <si>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</si>
  <si>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</si>
  <si>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</si>
  <si>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</si>
  <si>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</si>
  <si>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</si>
  <si>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</si>
  <si>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</si>
  <si>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</si>
  <si>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</si>
  <si>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</si>
  <si>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</si>
  <si>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</si>
  <si>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</si>
  <si>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</si>
  <si>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</si>
  <si>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</si>
  <si>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</si>
  <si>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</si>
  <si>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</si>
  <si>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</si>
  <si>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</si>
  <si>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</si>
  <si>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</si>
  <si>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</si>
  <si>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</si>
  <si>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</si>
  <si>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</si>
  <si>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</si>
  <si>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</si>
  <si>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</si>
  <si>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</si>
  <si>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</si>
  <si>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</si>
  <si>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</si>
  <si>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</si>
  <si>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</si>
  <si>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</si>
  <si>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</si>
  <si>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</si>
  <si>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</si>
  <si>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</si>
  <si>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</si>
  <si>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</si>
  <si>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</si>
  <si>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</si>
  <si>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</si>
  <si>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</si>
  <si>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</si>
  <si>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</si>
  <si>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</si>
  <si>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</si>
  <si>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</si>
  <si>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</si>
  <si>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</si>
  <si>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</si>
  <si>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</si>
  <si>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</si>
  <si>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</si>
  <si>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</si>
  <si>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</si>
  <si>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</si>
  <si>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</si>
  <si>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</si>
  <si>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</si>
  <si>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</si>
  <si>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</si>
  <si>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</si>
  <si>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</si>
  <si>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</si>
  <si>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</si>
  <si>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</si>
  <si>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</si>
  <si>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</si>
  <si>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</si>
  <si>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</si>
  <si>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</si>
  <si>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</si>
  <si>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</si>
  <si>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</si>
  <si>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</si>
  <si>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</si>
  <si>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</si>
  <si>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</si>
  <si>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</si>
  <si>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</si>
  <si>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</si>
  <si>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</si>
  <si>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</si>
  <si>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</si>
  <si>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</si>
  <si>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</si>
  <si>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</si>
  <si>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</si>
  <si>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</si>
  <si>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</si>
  <si>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</si>
  <si>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</si>
  <si>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</si>
  <si>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</si>
  <si>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</si>
  <si>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</si>
  <si>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</si>
  <si>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</si>
  <si>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</si>
  <si>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</si>
  <si>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</si>
  <si>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</si>
  <si>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</si>
  <si>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</si>
  <si>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</si>
  <si>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</si>
  <si>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</si>
  <si>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</si>
  <si>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</si>
  <si>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</si>
  <si>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</si>
  <si>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</si>
  <si>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</si>
  <si>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</si>
  <si>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</si>
  <si>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</si>
  <si>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</si>
  <si>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</si>
  <si>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</si>
  <si>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</si>
  <si>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</si>
  <si>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</si>
  <si>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</si>
  <si>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</si>
  <si>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</si>
  <si>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</si>
  <si>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</si>
  <si>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</si>
  <si>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</si>
  <si>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</si>
  <si>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</si>
  <si>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</si>
  <si>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</si>
  <si>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</si>
  <si>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</si>
  <si>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</si>
  <si>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</si>
  <si>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</si>
  <si>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</si>
  <si>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</si>
  <si>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</si>
  <si>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</si>
  <si>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</si>
  <si>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</si>
  <si>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</si>
  <si>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</si>
  <si>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</si>
  <si>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</si>
  <si>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</si>
  <si>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</si>
  <si>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</si>
  <si>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</si>
  <si>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</si>
  <si>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</si>
  <si>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</si>
  <si>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</si>
  <si>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</si>
  <si>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</si>
  <si>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</si>
  <si>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</si>
  <si>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</si>
  <si>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</si>
  <si>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</si>
  <si>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</si>
  <si>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</si>
  <si>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</si>
  <si>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</si>
  <si>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</si>
  <si>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</si>
  <si>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</si>
  <si>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</si>
  <si>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</si>
  <si>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</si>
  <si>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</si>
  <si>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</si>
  <si>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</si>
  <si>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</si>
  <si>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</si>
  <si>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</si>
  <si>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</si>
  <si>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</si>
  <si>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</si>
  <si>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</si>
  <si>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</si>
  <si>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</si>
  <si>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</si>
  <si>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</si>
  <si>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</si>
  <si>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</si>
  <si>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</si>
  <si>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</si>
  <si>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</si>
  <si>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</si>
  <si>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</si>
  <si>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</si>
  <si>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</si>
  <si>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</si>
  <si>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</si>
  <si>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</si>
  <si>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</si>
  <si>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</si>
  <si>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</si>
  <si>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</si>
  <si>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</si>
  <si>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</si>
  <si>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</si>
  <si>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</si>
  <si>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</si>
  <si>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</si>
  <si>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</si>
  <si>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</si>
  <si>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</si>
  <si>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</si>
  <si>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</si>
  <si>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</si>
  <si>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</si>
  <si>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</si>
  <si>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</si>
  <si>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</si>
  <si>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</si>
  <si>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</si>
  <si>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</si>
  <si>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</si>
  <si>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</si>
  <si>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</si>
  <si>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</si>
  <si>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</si>
  <si>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</si>
  <si>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</si>
  <si>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</si>
  <si>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</si>
  <si>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</si>
  <si>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</si>
  <si>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</si>
  <si>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</si>
  <si>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</si>
  <si>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</si>
  <si>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</si>
  <si>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</si>
  <si>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</si>
  <si>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</si>
  <si>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</si>
  <si>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</si>
  <si>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</si>
  <si>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</si>
  <si>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</si>
  <si>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</si>
  <si>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</si>
  <si>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</si>
  <si>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</si>
  <si>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</si>
  <si>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</si>
  <si>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</si>
  <si>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</si>
  <si>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</si>
  <si>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</si>
  <si>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</si>
  <si>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</si>
  <si>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</si>
  <si>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</si>
  <si>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</si>
  <si>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</si>
  <si>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</si>
  <si>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</si>
  <si>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</si>
  <si>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</si>
  <si>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</si>
  <si>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</si>
  <si>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</si>
  <si>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</si>
  <si>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</si>
  <si>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</si>
  <si>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</si>
  <si>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</si>
  <si>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</si>
  <si>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</si>
  <si>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</si>
  <si>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</si>
  <si>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</si>
  <si>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</si>
  <si>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</si>
  <si>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</si>
  <si>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</si>
  <si>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</si>
  <si>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</si>
  <si>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</si>
  <si>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</si>
  <si>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</si>
  <si>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</si>
  <si>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</si>
  <si>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</si>
  <si>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</si>
  <si>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</si>
  <si>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</si>
  <si>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</si>
  <si>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</si>
  <si>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</si>
  <si>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</si>
  <si>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</si>
  <si>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</si>
  <si>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</si>
  <si>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</si>
  <si>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</si>
  <si>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</si>
  <si>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</si>
  <si>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</si>
  <si>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</si>
  <si>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</si>
  <si>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</si>
  <si>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</si>
  <si>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</si>
  <si>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</si>
  <si>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</si>
  <si>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</si>
  <si>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</si>
  <si>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</si>
  <si>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</si>
  <si>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</si>
  <si>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</si>
  <si>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</si>
  <si>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</si>
  <si>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</si>
  <si>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</si>
  <si>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</si>
  <si>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</si>
  <si>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</si>
  <si>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</si>
  <si>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</si>
  <si>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</si>
  <si>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</si>
  <si>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</si>
  <si>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</si>
  <si>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</si>
  <si>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</si>
  <si>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</si>
  <si>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</si>
  <si>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</si>
  <si>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</si>
  <si>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</si>
  <si>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</si>
  <si>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</si>
  <si>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</si>
  <si>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</si>
  <si>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</si>
  <si>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</si>
  <si>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</si>
  <si>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</si>
  <si>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</si>
  <si>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</si>
  <si>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</si>
  <si>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</si>
  <si>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</si>
  <si>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</si>
  <si>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</si>
  <si>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</si>
  <si>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</si>
  <si>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</si>
  <si>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</si>
  <si>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</si>
  <si>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</si>
  <si>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</si>
  <si>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</si>
  <si>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</si>
  <si>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</si>
  <si>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</si>
  <si>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</si>
  <si>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</si>
  <si>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</si>
  <si>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</si>
  <si>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</si>
  <si>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</si>
  <si>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</si>
  <si>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</si>
  <si>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</si>
  <si>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</si>
  <si>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</si>
  <si>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</si>
  <si>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</si>
  <si>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</si>
  <si>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</si>
  <si>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</si>
  <si>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</si>
  <si>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</si>
  <si>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</si>
  <si>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</si>
  <si>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</si>
  <si>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</si>
  <si>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</si>
  <si>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</si>
  <si>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</si>
  <si>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</si>
  <si>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</si>
  <si>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</si>
  <si>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</si>
  <si>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</si>
  <si>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</si>
  <si>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</si>
  <si>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</si>
  <si>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</si>
  <si>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</si>
  <si>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</si>
  <si>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</si>
  <si>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</si>
  <si>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</si>
  <si>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</si>
  <si>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</si>
  <si>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</si>
  <si>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</si>
  <si>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</si>
  <si>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</si>
  <si>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</si>
  <si>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</si>
  <si>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</si>
  <si>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</si>
  <si>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</si>
  <si>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</si>
  <si>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</si>
  <si>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</si>
  <si>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</si>
  <si>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</si>
  <si>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</si>
  <si>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</si>
  <si>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</si>
  <si>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</si>
  <si>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</si>
  <si>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</si>
  <si>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</si>
  <si>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</si>
  <si>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</si>
  <si>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</si>
  <si>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</si>
  <si>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</si>
  <si>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</si>
  <si>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</si>
  <si>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</si>
  <si>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</si>
  <si>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</si>
  <si>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</si>
  <si>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</si>
  <si>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</si>
  <si>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</si>
  <si>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</si>
  <si>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</si>
  <si>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</si>
  <si>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</si>
  <si>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</si>
  <si>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</si>
  <si>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</si>
  <si>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</si>
  <si>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</si>
  <si>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</si>
  <si>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</si>
  <si>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</si>
  <si>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</si>
  <si>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</si>
  <si>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</si>
  <si>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</si>
  <si>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</si>
  <si>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</si>
  <si>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</si>
  <si>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</si>
  <si>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</si>
  <si>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</si>
  <si>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</si>
  <si>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</si>
  <si>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</si>
  <si>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</si>
  <si>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</si>
  <si>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</si>
  <si>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</si>
  <si>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</si>
  <si>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</si>
  <si>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</si>
  <si>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</si>
  <si>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</si>
  <si>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</si>
  <si>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</si>
  <si>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</si>
  <si>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</si>
  <si>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</si>
  <si>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</si>
  <si>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</si>
  <si>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</si>
  <si>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</si>
  <si>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</si>
  <si>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</si>
  <si>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</si>
  <si>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</si>
  <si>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</si>
  <si>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</si>
  <si>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</si>
  <si>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</si>
  <si>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</si>
  <si>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</si>
  <si>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</si>
  <si>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</si>
  <si>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</si>
  <si>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</si>
  <si>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</si>
  <si>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</si>
  <si>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</si>
  <si>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</si>
  <si>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</si>
  <si>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</si>
  <si>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</si>
  <si>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</si>
  <si>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</si>
  <si>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</si>
  <si>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</si>
  <si>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</si>
  <si>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</si>
  <si>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</si>
  <si>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</si>
  <si>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</si>
  <si>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</si>
  <si>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</si>
  <si>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</si>
  <si>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</si>
  <si>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</si>
  <si>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</si>
  <si>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</si>
  <si>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</si>
  <si>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</si>
  <si>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</si>
  <si>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</si>
  <si>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</si>
  <si>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</si>
  <si>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</si>
  <si>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</si>
  <si>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</si>
  <si>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</si>
  <si>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</si>
  <si>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</si>
  <si>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</si>
  <si>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</si>
  <si>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</si>
  <si>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</si>
  <si>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</si>
  <si>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</si>
  <si>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</si>
  <si>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</si>
  <si>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</si>
  <si>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</si>
  <si>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</si>
  <si>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</si>
  <si>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</si>
  <si>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</si>
  <si>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</si>
  <si>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</si>
  <si>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</si>
  <si>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</si>
  <si>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</si>
  <si>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</si>
  <si>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</si>
  <si>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</si>
  <si>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</si>
  <si>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</si>
  <si>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</si>
  <si>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</si>
  <si>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</si>
  <si>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</si>
  <si>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</si>
  <si>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</si>
  <si>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</si>
  <si>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</si>
  <si>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</si>
  <si>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</si>
  <si>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</si>
  <si>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</si>
  <si>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</si>
  <si>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</si>
  <si>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</si>
  <si>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</si>
  <si>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</si>
  <si>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</si>
  <si>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</si>
  <si>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</si>
  <si>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</si>
  <si>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</si>
  <si>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</si>
  <si>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</si>
  <si>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</si>
  <si>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</si>
  <si>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</si>
  <si>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</si>
  <si>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</si>
  <si>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</si>
  <si>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</si>
  <si>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</si>
  <si>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</si>
  <si>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</si>
  <si>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</si>
  <si>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</si>
  <si>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</si>
  <si>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</si>
  <si>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</si>
  <si>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</si>
  <si>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</si>
  <si>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</si>
  <si>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</si>
  <si>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</si>
  <si>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</si>
  <si>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</si>
  <si>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</si>
  <si>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</si>
  <si>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</si>
  <si>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</si>
  <si>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</si>
  <si>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</si>
  <si>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</si>
  <si>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</si>
  <si>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</si>
  <si>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</si>
  <si>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</si>
  <si>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</si>
  <si>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</si>
  <si>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</si>
  <si>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</si>
  <si>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</si>
  <si>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</si>
  <si>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</si>
  <si>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</si>
  <si>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</si>
  <si>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</si>
  <si>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</si>
  <si>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</si>
  <si>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</si>
  <si>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</si>
  <si>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</si>
  <si>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</si>
  <si>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</si>
  <si>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</si>
  <si>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</si>
  <si>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</si>
  <si>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</si>
  <si>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</si>
  <si>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</si>
  <si>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</si>
  <si>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</si>
  <si>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</si>
  <si>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</si>
  <si>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</si>
  <si>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</si>
  <si>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</si>
  <si>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</si>
  <si>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</si>
  <si>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</si>
  <si>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</si>
  <si>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</si>
  <si>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</si>
  <si>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</si>
  <si>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</si>
  <si>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</si>
  <si>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</si>
  <si>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</si>
  <si>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</si>
  <si>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</si>
  <si>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</si>
  <si>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</si>
  <si>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</si>
  <si>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</si>
  <si>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</si>
  <si>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</si>
  <si>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</si>
  <si>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</si>
  <si>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</si>
  <si>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</si>
  <si>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</si>
  <si>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</si>
  <si>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</si>
  <si>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</si>
  <si>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</si>
  <si>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</si>
  <si>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</si>
  <si>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</si>
  <si>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</si>
  <si>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</si>
  <si>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</si>
  <si>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</si>
  <si>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</si>
  <si>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</si>
  <si>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</si>
  <si>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</si>
  <si>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</si>
  <si>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</si>
  <si>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</si>
  <si>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</si>
  <si>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</si>
  <si>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</si>
  <si>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</si>
  <si>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</si>
  <si>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</si>
  <si>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</si>
  <si>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</si>
  <si>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</si>
  <si>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</si>
  <si>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</si>
  <si>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</si>
  <si>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</si>
  <si>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</si>
  <si>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</si>
  <si>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</si>
  <si>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</si>
  <si>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</si>
  <si>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</si>
  <si>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</si>
  <si>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</si>
  <si>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</si>
  <si>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</si>
  <si>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</si>
  <si>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</si>
  <si>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</si>
  <si>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</si>
  <si>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</si>
  <si>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</si>
  <si>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</si>
  <si>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</si>
  <si>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</si>
  <si>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</si>
  <si>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</si>
  <si>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</si>
  <si>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</si>
  <si>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</si>
  <si>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</si>
  <si>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</si>
  <si>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</si>
  <si>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</si>
  <si>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</si>
  <si>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</si>
  <si>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</si>
  <si>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</si>
  <si>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</si>
  <si>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</si>
  <si>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</si>
  <si>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</si>
  <si>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</si>
  <si>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</si>
  <si>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</si>
  <si>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</si>
  <si>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</si>
  <si>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</si>
  <si>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</si>
  <si>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</si>
  <si>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</si>
  <si>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</si>
  <si>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</si>
  <si>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</si>
  <si>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</si>
  <si>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</si>
  <si>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</si>
  <si>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</si>
  <si>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</si>
  <si>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</si>
  <si>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</si>
  <si>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</si>
  <si>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</si>
  <si>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</si>
  <si>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</si>
  <si>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</si>
  <si>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</si>
  <si>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</si>
  <si>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</si>
  <si>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</si>
  <si>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</si>
  <si>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</si>
  <si>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</si>
  <si>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</si>
  <si>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</si>
  <si>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</si>
  <si>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</si>
  <si>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</si>
  <si>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</si>
  <si>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</si>
  <si>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</si>
  <si>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</si>
  <si>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</si>
  <si>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</si>
  <si>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</si>
  <si>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</si>
  <si>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</si>
  <si>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</si>
  <si>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</si>
  <si>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</si>
  <si>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</si>
  <si>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</si>
  <si>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</si>
  <si>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</si>
  <si>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</si>
  <si>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</si>
  <si>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</si>
  <si>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</si>
  <si>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</si>
  <si>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</si>
  <si>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</si>
  <si>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</si>
  <si>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</si>
  <si>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</si>
  <si>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</si>
  <si>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</si>
  <si>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</si>
  <si>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</si>
  <si>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</si>
  <si>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</si>
  <si>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</si>
  <si>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</si>
  <si>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</si>
  <si>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</si>
  <si>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</si>
  <si>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</si>
  <si>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</si>
  <si>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</si>
  <si>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</si>
  <si>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</si>
  <si>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</si>
  <si>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</si>
  <si>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</si>
  <si>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</si>
  <si>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</si>
  <si>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</si>
  <si>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</si>
  <si>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</si>
  <si>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</si>
  <si>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</si>
  <si>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</si>
  <si>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</si>
  <si>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</si>
  <si>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</si>
  <si>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</si>
  <si>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</si>
  <si>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</si>
  <si>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</si>
  <si>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</si>
  <si>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</si>
  <si>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</si>
  <si>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</si>
  <si>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</si>
  <si>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</si>
  <si>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</si>
  <si>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</si>
  <si>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</si>
  <si>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</si>
  <si>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</si>
  <si>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</si>
  <si>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</si>
  <si>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</si>
  <si>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</si>
  <si>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</si>
  <si>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</si>
  <si>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</si>
  <si>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</si>
  <si>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</si>
  <si>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</si>
  <si>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</si>
  <si>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</si>
  <si>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</si>
  <si>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</si>
  <si>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</si>
  <si>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</si>
  <si>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</si>
  <si>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</si>
  <si>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</si>
  <si>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</si>
  <si>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</si>
  <si>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</si>
  <si>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</si>
  <si>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</si>
  <si>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</si>
  <si>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</si>
  <si>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</si>
  <si>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</si>
  <si>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</si>
  <si>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</si>
  <si>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</si>
  <si>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</si>
  <si>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</si>
  <si>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</si>
  <si>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</si>
  <si>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</si>
  <si>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</si>
  <si>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</si>
  <si>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</si>
  <si>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</si>
  <si>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</si>
  <si>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</si>
  <si>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</si>
  <si>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</si>
  <si>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</si>
  <si>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</si>
  <si>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</si>
  <si>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</si>
  <si>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</si>
  <si>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</si>
  <si>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</si>
  <si>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</si>
  <si>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</si>
  <si>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</si>
  <si>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</si>
  <si>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</si>
  <si>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</si>
  <si>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</si>
  <si>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</si>
  <si>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</si>
  <si>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</si>
  <si>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</si>
  <si>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</si>
  <si>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</si>
  <si>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</si>
  <si>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</si>
  <si>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</si>
  <si>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</si>
  <si>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</si>
  <si>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</si>
  <si>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</si>
  <si>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</si>
  <si>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</si>
  <si>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</si>
  <si>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</si>
  <si>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</si>
  <si>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</si>
  <si>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</si>
  <si>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</si>
  <si>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</si>
  <si>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</si>
  <si>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</si>
  <si>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</si>
  <si>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</si>
  <si>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</si>
  <si>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</si>
  <si>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</si>
  <si>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</si>
  <si>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</si>
  <si>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</si>
  <si>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</si>
  <si>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</si>
  <si>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</si>
  <si>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</si>
  <si>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</si>
  <si>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</si>
  <si>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</si>
  <si>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</si>
  <si>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</si>
  <si>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</si>
  <si>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</si>
  <si>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</si>
  <si>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</si>
  <si>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</si>
  <si>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</si>
  <si>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</si>
  <si>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</si>
  <si>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</si>
  <si>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</si>
  <si>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</si>
  <si>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</si>
  <si>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</si>
  <si>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</si>
  <si>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</si>
  <si>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</si>
  <si>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</si>
  <si>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</si>
  <si>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</si>
  <si>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</si>
  <si>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</si>
  <si>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</si>
  <si>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</si>
  <si>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</si>
  <si>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</si>
  <si>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</si>
  <si>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</si>
  <si>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</si>
  <si>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</si>
  <si>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</si>
  <si>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</si>
  <si>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</si>
  <si>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</si>
  <si>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</si>
  <si>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</si>
  <si>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</si>
  <si>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</si>
  <si>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</si>
  <si>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</si>
  <si>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</si>
  <si>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</si>
  <si>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</si>
  <si>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</si>
  <si>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</si>
  <si>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</si>
  <si>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</si>
  <si>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</si>
  <si>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</si>
  <si>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</si>
  <si>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</si>
  <si>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</si>
  <si>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</si>
  <si>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</si>
  <si>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</si>
  <si>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</si>
  <si>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</si>
  <si>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</si>
  <si>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</si>
  <si>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</si>
  <si>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</si>
  <si>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</si>
  <si>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</si>
  <si>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</si>
  <si>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</si>
  <si>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</si>
  <si>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</si>
  <si>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</si>
  <si>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</si>
  <si>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</si>
  <si>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</si>
  <si>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</si>
  <si>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</si>
  <si>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</si>
  <si>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</si>
  <si>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</si>
  <si>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</si>
  <si>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</si>
  <si>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</si>
  <si>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</si>
  <si>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</si>
  <si>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</si>
  <si>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</si>
  <si>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</si>
  <si>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</si>
  <si>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</si>
  <si>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</si>
  <si>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</si>
  <si>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</si>
  <si>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</si>
  <si>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</si>
  <si>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</si>
  <si>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</si>
  <si>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</si>
  <si>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</si>
  <si>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</si>
  <si>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</si>
  <si>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</si>
  <si>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</si>
  <si>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</si>
  <si>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</si>
  <si>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</si>
  <si>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</si>
  <si>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</si>
  <si>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</si>
  <si>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</si>
  <si>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</si>
  <si>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</si>
  <si>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</si>
  <si>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</si>
  <si>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</si>
  <si>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</si>
  <si>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</si>
  <si>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</si>
  <si>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</si>
  <si>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</si>
  <si>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</si>
  <si>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</si>
  <si>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</si>
  <si>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</si>
  <si>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</si>
  <si>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</si>
  <si>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</si>
  <si>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</si>
  <si>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</si>
  <si>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</si>
  <si>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</si>
  <si>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</si>
  <si>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</si>
  <si>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</si>
  <si>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</si>
  <si>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</si>
  <si>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</si>
  <si>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</si>
  <si>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</si>
  <si>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</si>
  <si>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</si>
  <si>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</si>
  <si>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</si>
  <si>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</si>
  <si>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</si>
  <si>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</si>
  <si>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</si>
  <si>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</si>
  <si>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</si>
  <si>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</si>
  <si>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</si>
  <si>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</si>
  <si>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</si>
  <si>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</si>
  <si>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</si>
  <si>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</si>
  <si>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</si>
  <si>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</si>
  <si>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</si>
  <si>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</si>
  <si>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</si>
  <si>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</si>
  <si>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</si>
  <si>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</si>
  <si>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</si>
  <si>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</si>
  <si>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</si>
  <si>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</si>
  <si>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</si>
  <si>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</si>
  <si>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</si>
  <si>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</si>
  <si>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</si>
  <si>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</si>
  <si>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</si>
  <si>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</si>
  <si>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</si>
  <si>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</si>
  <si>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</si>
  <si>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</si>
  <si>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</si>
  <si>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</si>
  <si>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</si>
  <si>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</si>
  <si>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</si>
  <si>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</si>
  <si>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</si>
  <si>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</si>
  <si>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</si>
  <si>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</si>
  <si>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</si>
  <si>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</si>
  <si>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</si>
  <si>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</si>
  <si>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</si>
  <si>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</si>
  <si>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</si>
  <si>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</si>
  <si>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</si>
  <si>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</si>
  <si>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</si>
  <si>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</si>
  <si>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</si>
  <si>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</si>
  <si>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</si>
  <si>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</si>
  <si>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</si>
  <si>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</si>
  <si>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</si>
  <si>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</si>
  <si>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</si>
  <si>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</si>
  <si>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</si>
  <si>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</si>
  <si>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</si>
  <si>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</si>
  <si>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</si>
  <si>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</si>
  <si>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</si>
  <si>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</si>
  <si>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</si>
  <si>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</si>
  <si>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</si>
  <si>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</si>
  <si>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</si>
  <si>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</si>
  <si>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</si>
  <si>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</si>
  <si>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</si>
  <si>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</si>
  <si>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</si>
  <si>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</si>
  <si>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</si>
  <si>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</si>
  <si>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</si>
  <si>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</si>
  <si>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</si>
  <si>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</si>
  <si>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</si>
  <si>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</si>
  <si>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</si>
  <si>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</si>
  <si>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</si>
  <si>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</si>
  <si>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</si>
  <si>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</si>
  <si>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</si>
  <si>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</si>
  <si>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</si>
  <si>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</si>
  <si>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</si>
  <si>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</si>
  <si>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</si>
  <si>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</si>
  <si>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</si>
  <si>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</si>
  <si>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</si>
  <si>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</si>
  <si>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</si>
  <si>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</si>
  <si>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</si>
  <si>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</si>
  <si>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</si>
  <si>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</si>
  <si>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</si>
  <si>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</si>
  <si>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</si>
  <si>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</si>
  <si>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</si>
  <si>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</si>
  <si>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</si>
  <si>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</si>
  <si>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</si>
  <si>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</si>
  <si>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</si>
  <si>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</si>
  <si>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</si>
  <si>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</si>
  <si>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</si>
  <si>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</si>
  <si>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</si>
  <si>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</si>
  <si>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</si>
  <si>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</si>
  <si>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</si>
  <si>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</si>
  <si>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</si>
  <si>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</si>
  <si>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</si>
  <si>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</si>
  <si>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</si>
  <si>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</si>
  <si>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</si>
  <si>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</si>
  <si>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</si>
  <si>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</si>
  <si>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</si>
  <si>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</si>
  <si>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</si>
  <si>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</si>
  <si>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</si>
  <si>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</si>
  <si>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</si>
  <si>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</si>
  <si>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</si>
  <si>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</si>
  <si>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</si>
  <si>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</si>
  <si>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</si>
  <si>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</si>
  <si>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</si>
  <si>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</si>
  <si>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</si>
  <si>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</si>
  <si>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</si>
  <si>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</si>
  <si>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</si>
  <si>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</si>
  <si>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</si>
  <si>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</si>
  <si>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</si>
  <si>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</si>
  <si>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</si>
  <si>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</si>
  <si>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</si>
  <si>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</si>
  <si>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</si>
  <si>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</si>
  <si>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</si>
  <si>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</si>
  <si>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</si>
  <si>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</si>
  <si>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</si>
  <si>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</si>
  <si>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</si>
  <si>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</si>
  <si>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</si>
  <si>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</si>
  <si>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</si>
  <si>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</si>
  <si>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</si>
  <si>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</si>
  <si>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</si>
  <si>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</si>
  <si>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</si>
  <si>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</si>
  <si>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</si>
  <si>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</si>
  <si>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</si>
  <si>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</si>
  <si>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</si>
  <si>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</si>
  <si>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</si>
  <si>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</si>
  <si>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</si>
  <si>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</si>
  <si>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</si>
  <si>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</si>
  <si>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</si>
  <si>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</si>
  <si>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</si>
  <si>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</si>
  <si>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</si>
  <si>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</si>
  <si>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</si>
  <si>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</si>
  <si>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</si>
  <si>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</si>
  <si>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</si>
  <si>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</si>
  <si>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</si>
  <si>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</si>
  <si>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</si>
  <si>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</si>
  <si>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</si>
  <si>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</si>
  <si>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</si>
  <si>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</si>
  <si>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</si>
  <si>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</si>
  <si>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</si>
  <si>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</si>
  <si>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</si>
  <si>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</si>
  <si>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</si>
  <si>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</si>
  <si>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</si>
  <si>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</si>
  <si>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</si>
  <si>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</si>
  <si>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</si>
  <si>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</si>
  <si>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</si>
  <si>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</si>
  <si>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</si>
  <si>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</si>
  <si>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</si>
  <si>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</si>
  <si>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</si>
  <si>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</si>
  <si>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</si>
  <si>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</si>
  <si>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</si>
  <si>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</si>
  <si>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</si>
  <si>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</si>
  <si>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</si>
  <si>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</si>
  <si>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</si>
  <si>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</si>
  <si>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</si>
  <si>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</si>
  <si>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</si>
  <si>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</si>
  <si>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</si>
  <si>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</si>
  <si>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</si>
  <si>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</si>
  <si>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</si>
  <si>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</si>
  <si>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</si>
  <si>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</si>
  <si>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</si>
  <si>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</si>
  <si>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</si>
  <si>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</si>
  <si>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</si>
  <si>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</si>
  <si>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</si>
  <si>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</si>
  <si>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</si>
  <si>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</si>
  <si>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</si>
  <si>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</si>
  <si>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</si>
  <si>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</si>
  <si>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</si>
  <si>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</si>
  <si>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</si>
  <si>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</si>
  <si>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</si>
  <si>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</si>
  <si>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</si>
  <si>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</si>
  <si>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</si>
  <si>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</si>
  <si>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</si>
  <si>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</si>
  <si>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</si>
  <si>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</si>
  <si>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</si>
  <si>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</si>
  <si>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</si>
  <si>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</si>
  <si>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</si>
  <si>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</si>
  <si>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</si>
  <si>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</si>
  <si>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</si>
  <si>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</si>
  <si>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</si>
  <si>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</si>
  <si>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</si>
  <si>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</si>
  <si>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</si>
  <si>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</si>
  <si>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</si>
  <si>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</si>
  <si>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</si>
  <si>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</si>
  <si>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</si>
  <si>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</si>
  <si>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</si>
  <si>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</si>
  <si>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</si>
  <si>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</si>
  <si>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</si>
  <si>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</si>
  <si>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</si>
  <si>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</si>
  <si>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</si>
  <si>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</si>
  <si>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</si>
  <si>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</si>
  <si>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</si>
  <si>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</si>
  <si>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</si>
  <si>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</si>
  <si>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</si>
  <si>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</si>
  <si>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</si>
  <si>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</si>
  <si>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</si>
  <si>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</si>
  <si>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</si>
  <si>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</si>
  <si>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</si>
  <si>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</si>
  <si>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</si>
  <si>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</si>
  <si>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</si>
  <si>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</si>
  <si>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</si>
  <si>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</si>
  <si>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</si>
  <si>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</si>
  <si>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</si>
  <si>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</si>
  <si>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</si>
  <si>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</si>
  <si>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</si>
  <si>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</si>
  <si>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</si>
  <si>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</si>
  <si>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</si>
  <si>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</si>
  <si>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</si>
  <si>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</si>
  <si>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</si>
  <si>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</si>
  <si>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</si>
  <si>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</si>
  <si>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</si>
  <si>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</si>
  <si>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</si>
  <si>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</si>
  <si>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</si>
  <si>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</si>
  <si>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</si>
  <si>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</si>
  <si>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</si>
  <si>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</si>
  <si>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</si>
  <si>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</si>
  <si>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</si>
  <si>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</si>
  <si>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</si>
  <si>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</si>
  <si>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</si>
  <si>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</si>
  <si>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</si>
  <si>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</si>
  <si>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</si>
  <si>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</si>
  <si>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</si>
  <si>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</si>
  <si>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</si>
  <si>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</si>
  <si>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</si>
  <si>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</si>
  <si>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</si>
  <si>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</si>
  <si>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</si>
  <si>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</si>
  <si>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</si>
  <si>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</si>
  <si>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</si>
  <si>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</si>
  <si>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</si>
  <si>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</si>
  <si>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</si>
  <si>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</si>
  <si>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</si>
  <si>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</si>
  <si>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</si>
  <si>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</si>
  <si>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</si>
  <si>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</si>
  <si>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</si>
  <si>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</si>
  <si>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</si>
  <si>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</si>
  <si>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</si>
  <si>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</si>
  <si>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</si>
  <si>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</si>
  <si>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</si>
  <si>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</si>
  <si>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</si>
  <si>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</si>
  <si>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</si>
  <si>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</si>
  <si>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</si>
  <si>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</si>
  <si>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</si>
  <si>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</si>
  <si>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</si>
  <si>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</si>
  <si>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</si>
  <si>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</si>
  <si>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</si>
  <si>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</si>
  <si>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</si>
  <si>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</si>
  <si>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</si>
  <si>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</si>
  <si>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</si>
  <si>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</si>
  <si>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</si>
  <si>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</si>
  <si>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</si>
  <si>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</si>
  <si>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</si>
  <si>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</si>
  <si>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</si>
  <si>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</si>
  <si>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</si>
  <si>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</si>
  <si>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</si>
  <si>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</si>
  <si>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</si>
  <si>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</si>
  <si>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</si>
  <si>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</si>
  <si>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</si>
  <si>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</si>
  <si>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</si>
  <si>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</si>
  <si>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</si>
  <si>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</si>
  <si>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</si>
  <si>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</si>
  <si>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</si>
  <si>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</si>
  <si>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</si>
  <si>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</si>
  <si>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</si>
  <si>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</si>
  <si>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</si>
  <si>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</si>
  <si>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</si>
  <si>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</si>
  <si>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</si>
  <si>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</si>
  <si>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</si>
  <si>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</si>
  <si>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</si>
  <si>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</si>
  <si>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</si>
  <si>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</si>
  <si>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</si>
  <si>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</si>
  <si>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</si>
  <si>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</si>
  <si>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</si>
  <si>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</si>
  <si>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</si>
  <si>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</si>
  <si>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</si>
  <si>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</si>
  <si>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</si>
  <si>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</si>
  <si>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</si>
  <si>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</si>
  <si>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</si>
  <si>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</si>
  <si>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</si>
  <si>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</si>
  <si>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</si>
  <si>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</si>
  <si>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</si>
  <si>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</si>
  <si>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</si>
  <si>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</si>
  <si>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</si>
  <si>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</si>
  <si>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</si>
  <si>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</si>
  <si>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</si>
  <si>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</si>
  <si>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</si>
  <si>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</si>
  <si>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</si>
  <si>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</si>
  <si>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</si>
  <si>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</si>
  <si>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</si>
  <si>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</si>
  <si>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</si>
  <si>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</si>
  <si>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</si>
  <si>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</si>
  <si>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</si>
  <si>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</si>
  <si>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</si>
  <si>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</si>
  <si>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</si>
  <si>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</si>
  <si>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</si>
  <si>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</si>
  <si>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</si>
  <si>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</si>
  <si>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</si>
  <si>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</si>
  <si>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</si>
  <si>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</si>
  <si>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</si>
  <si>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</si>
  <si>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</si>
  <si>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</si>
  <si>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</si>
  <si>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</si>
  <si>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</si>
  <si>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</si>
  <si>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</si>
  <si>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</si>
  <si>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</si>
  <si>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</si>
  <si>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</si>
  <si>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</si>
  <si>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</si>
  <si>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</si>
  <si>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</si>
  <si>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</si>
  <si>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</si>
  <si>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</si>
  <si>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</si>
  <si>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</si>
  <si>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</si>
  <si>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</si>
  <si>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</si>
  <si>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</si>
  <si>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</si>
  <si>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</si>
  <si>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</si>
  <si>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</si>
  <si>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</si>
  <si>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</si>
  <si>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</si>
  <si>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</si>
  <si>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</si>
  <si>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</si>
  <si>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</si>
  <si>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</si>
  <si>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</si>
  <si>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</si>
  <si>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</si>
  <si>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</si>
  <si>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</si>
  <si>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</si>
  <si>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</si>
  <si>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</si>
  <si>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</si>
  <si>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</si>
  <si>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</si>
  <si>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</si>
  <si>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</si>
  <si>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</si>
  <si>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</si>
  <si>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</si>
  <si>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</si>
  <si>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</si>
  <si>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</si>
  <si>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</si>
  <si>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</si>
  <si>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</si>
  <si>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</si>
  <si>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</si>
  <si>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</si>
  <si>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</si>
  <si>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</si>
  <si>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</si>
  <si>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</si>
  <si>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</si>
  <si>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</si>
  <si>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</si>
  <si>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</si>
  <si>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</si>
  <si>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</si>
  <si>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</si>
  <si>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</si>
  <si>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</si>
  <si>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</si>
  <si>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</si>
  <si>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</si>
  <si>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</si>
  <si>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</si>
  <si>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</si>
  <si>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</si>
  <si>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</si>
  <si>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</si>
  <si>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</si>
  <si>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</si>
  <si>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</si>
  <si>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</si>
  <si>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</si>
  <si>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</si>
  <si>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</si>
  <si>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</si>
  <si>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</si>
  <si>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</si>
  <si>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</si>
  <si>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</si>
  <si>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</si>
  <si>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</si>
  <si>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</si>
  <si>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</si>
  <si>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</si>
  <si>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</si>
  <si>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</si>
  <si>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</si>
  <si>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</si>
  <si>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</si>
  <si>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</si>
  <si>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</si>
  <si>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</si>
  <si>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</si>
  <si>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</si>
  <si>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</si>
  <si>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</si>
  <si>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</si>
  <si>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</si>
  <si>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</si>
  <si>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</si>
  <si>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</si>
  <si>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</si>
  <si>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</si>
  <si>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</si>
  <si>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</si>
  <si>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</si>
  <si>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</si>
  <si>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</si>
  <si>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</si>
  <si>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</si>
  <si>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</si>
  <si>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</si>
  <si>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</si>
  <si>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</si>
  <si>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</si>
  <si>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</si>
  <si>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</si>
  <si>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</si>
  <si>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</si>
  <si>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</si>
  <si>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</si>
  <si>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</si>
  <si>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</si>
  <si>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</si>
  <si>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</si>
  <si>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</si>
  <si>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</si>
  <si>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</si>
  <si>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</si>
  <si>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</si>
  <si>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</si>
  <si>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</si>
  <si>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</si>
  <si>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</si>
  <si>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</si>
  <si>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</si>
  <si>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</si>
  <si>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</si>
  <si>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</si>
  <si>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</si>
  <si>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</si>
  <si>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</si>
  <si>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</si>
  <si>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</si>
  <si>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</si>
  <si>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</si>
  <si>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</si>
  <si>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</si>
  <si>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</si>
  <si>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</si>
  <si>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</si>
  <si>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</si>
  <si>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</si>
  <si>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</si>
  <si>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</si>
  <si>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</si>
  <si>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</si>
  <si>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</si>
  <si>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</si>
  <si>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</si>
  <si>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</si>
  <si>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</si>
  <si>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</si>
  <si>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</si>
  <si>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</si>
  <si>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</si>
  <si>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</si>
  <si>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</si>
  <si>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</si>
  <si>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</si>
  <si>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</si>
  <si>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</si>
  <si>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</si>
  <si>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</si>
  <si>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</si>
  <si>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</si>
  <si>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</si>
  <si>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</si>
  <si>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</si>
  <si>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</si>
  <si>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</si>
  <si>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</si>
  <si>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</si>
  <si>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</si>
  <si>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</si>
  <si>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</si>
  <si>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</si>
  <si>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</si>
  <si>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</si>
  <si>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</si>
  <si>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</si>
  <si>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</si>
  <si>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</si>
  <si>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</si>
  <si>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</si>
  <si>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</si>
  <si>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</si>
  <si>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</si>
  <si>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</si>
  <si>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</si>
  <si>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</si>
  <si>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</si>
  <si>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</si>
  <si>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</si>
  <si>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</si>
  <si>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</si>
  <si>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</si>
  <si>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</si>
  <si>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</si>
  <si>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</si>
  <si>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</si>
  <si>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</si>
  <si>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</si>
  <si>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</si>
  <si>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</si>
  <si>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</si>
  <si>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</si>
  <si>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</si>
  <si>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</si>
  <si>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</si>
  <si>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</si>
  <si>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</si>
  <si>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</si>
  <si>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</si>
  <si>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</si>
  <si>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</si>
  <si>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</si>
  <si>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</si>
  <si>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</si>
  <si>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</si>
  <si>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</si>
  <si>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</si>
  <si>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</si>
  <si>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</si>
  <si>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</si>
  <si>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</si>
  <si>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</si>
  <si>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</si>
  <si>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</si>
  <si>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</si>
  <si>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</si>
  <si>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</si>
  <si>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</si>
  <si>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</si>
  <si>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</si>
  <si>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</si>
  <si>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</si>
  <si>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</si>
  <si>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</si>
  <si>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</si>
  <si>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</si>
  <si>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</si>
  <si>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</si>
  <si>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</si>
  <si>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</si>
  <si>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</si>
  <si>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</si>
  <si>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</si>
  <si>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</si>
  <si>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</si>
  <si>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</si>
  <si>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</si>
  <si>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</si>
  <si>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</si>
  <si>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</si>
  <si>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</si>
  <si>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</si>
  <si>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</si>
  <si>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</si>
  <si>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</si>
  <si>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</si>
  <si>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</si>
  <si>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</si>
  <si>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</si>
  <si>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</si>
  <si>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</si>
  <si>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</si>
  <si>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</si>
  <si>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</si>
  <si>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</si>
  <si>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</si>
  <si>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</si>
  <si>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</si>
  <si>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</si>
  <si>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</si>
  <si>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</si>
  <si>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</si>
  <si>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</si>
  <si>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</si>
  <si>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</si>
  <si>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</si>
  <si>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</si>
  <si>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</si>
  <si>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</si>
  <si>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</si>
  <si>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</si>
  <si>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</si>
  <si>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</si>
  <si>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</si>
  <si>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</si>
  <si>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</si>
  <si>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</si>
  <si>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</si>
  <si>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</si>
  <si>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</si>
  <si>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</si>
  <si>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</si>
  <si>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</si>
  <si>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</si>
  <si>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</si>
  <si>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</si>
  <si>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</si>
  <si>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</si>
  <si>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</si>
  <si>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</si>
  <si>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</si>
  <si>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</si>
  <si>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</si>
  <si>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</si>
  <si>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</si>
  <si>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</si>
  <si>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</si>
  <si>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</si>
  <si>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</si>
  <si>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</si>
  <si>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</si>
  <si>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</si>
  <si>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</si>
  <si>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</si>
  <si>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</si>
  <si>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</si>
  <si>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</si>
  <si>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</si>
  <si>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</si>
  <si>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</si>
  <si>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</si>
  <si>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</si>
  <si>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</si>
  <si>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</si>
  <si>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</si>
  <si>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</si>
  <si>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</si>
  <si>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</si>
  <si>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</si>
  <si>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</si>
  <si>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</si>
  <si>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</si>
  <si>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</si>
  <si>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</si>
  <si>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</si>
  <si>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</si>
  <si>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</si>
  <si>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</si>
  <si>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</si>
  <si>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</si>
  <si>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</si>
  <si>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</si>
  <si>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</si>
  <si>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</si>
  <si>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</si>
  <si>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</si>
  <si>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</si>
  <si>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</si>
  <si>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</si>
  <si>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</si>
  <si>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</si>
  <si>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</si>
  <si>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</si>
  <si>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</si>
  <si>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</si>
  <si>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</si>
  <si>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</si>
  <si>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</si>
  <si>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</si>
  <si>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</si>
  <si>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</si>
  <si>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</si>
  <si>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</si>
  <si>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</si>
  <si>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</si>
  <si>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</si>
  <si>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</si>
  <si>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</si>
  <si>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</si>
  <si>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</si>
  <si>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</si>
  <si>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</si>
  <si>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</si>
  <si>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</si>
  <si>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</si>
  <si>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</si>
  <si>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</si>
  <si>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</si>
  <si>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</si>
  <si>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</si>
  <si>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</si>
  <si>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</si>
  <si>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</si>
  <si>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</si>
  <si>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</si>
  <si>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</si>
  <si>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</si>
  <si>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</si>
  <si>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</si>
  <si>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</si>
  <si>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</si>
  <si>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</si>
  <si>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</si>
  <si>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</si>
  <si>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</si>
  <si>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</si>
  <si>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</si>
  <si>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</si>
  <si>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</si>
  <si>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</si>
  <si>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</si>
  <si>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</si>
  <si>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</si>
  <si>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</si>
  <si>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</si>
  <si>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</si>
  <si>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</si>
  <si>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</si>
  <si>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</si>
  <si>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</si>
  <si>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</si>
  <si>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</si>
  <si>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</si>
  <si>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</si>
  <si>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</si>
  <si>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</si>
  <si>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</si>
  <si>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</si>
  <si>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</si>
  <si>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</si>
  <si>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</si>
  <si>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</si>
  <si>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</si>
  <si>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</si>
  <si>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</si>
  <si>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</si>
  <si>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</si>
  <si>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</si>
  <si>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</si>
  <si>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</si>
  <si>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</si>
  <si>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</si>
  <si>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</si>
  <si>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</si>
  <si>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</si>
  <si>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</si>
  <si>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</si>
  <si>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</si>
  <si>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</si>
  <si>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</si>
  <si>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</si>
  <si>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</si>
  <si>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</si>
  <si>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</si>
  <si>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</si>
  <si>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</si>
  <si>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</si>
  <si>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</si>
  <si>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</si>
  <si>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</si>
  <si>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</si>
  <si>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</si>
  <si>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</si>
  <si>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</si>
  <si>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</si>
  <si>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</si>
  <si>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</si>
  <si>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</si>
  <si>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</si>
  <si>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</si>
  <si>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</si>
  <si>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</si>
  <si>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</si>
  <si>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</si>
  <si>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</si>
  <si>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</si>
  <si>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</si>
  <si>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</si>
  <si>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</si>
  <si>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</si>
  <si>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</si>
  <si>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</si>
  <si>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</si>
  <si>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</si>
  <si>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</si>
  <si>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</si>
  <si>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</si>
  <si>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</si>
  <si>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</si>
  <si>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</si>
  <si>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</si>
  <si>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</si>
  <si>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</si>
  <si>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</si>
  <si>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</si>
  <si>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</si>
  <si>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</si>
  <si>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</si>
  <si>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</si>
  <si>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</si>
  <si>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</si>
  <si>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</si>
  <si>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</si>
  <si>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</si>
  <si>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</si>
  <si>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</si>
  <si>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</si>
  <si>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</si>
  <si>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</si>
  <si>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</si>
  <si>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</si>
  <si>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</si>
  <si>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</si>
  <si>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</si>
  <si>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</si>
  <si>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</si>
  <si>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</si>
  <si>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</si>
  <si>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</si>
  <si>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</si>
  <si>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</si>
  <si>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</si>
  <si>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</si>
  <si>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</si>
  <si>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</si>
  <si>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</si>
  <si>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</si>
  <si>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</si>
  <si>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</si>
  <si>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</si>
  <si>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</si>
  <si>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</si>
  <si>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</si>
  <si>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</si>
  <si>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</si>
  <si>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</si>
  <si>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</si>
  <si>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</si>
  <si>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</si>
  <si>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</si>
  <si>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</si>
  <si>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</si>
  <si>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</si>
  <si>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</si>
  <si>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</si>
  <si>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</si>
  <si>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</si>
  <si>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</si>
  <si>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</si>
  <si>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</si>
  <si>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</si>
  <si>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</si>
  <si>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</si>
  <si>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</si>
  <si>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</si>
  <si>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</si>
  <si>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</si>
  <si>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</si>
  <si>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</si>
  <si>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</si>
  <si>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</si>
  <si>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</si>
  <si>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</si>
  <si>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</si>
  <si>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</si>
  <si>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</si>
  <si>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</si>
  <si>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</si>
  <si>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</si>
  <si>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</si>
  <si>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</si>
  <si>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</si>
  <si>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</si>
  <si>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</si>
  <si>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</si>
  <si>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</si>
  <si>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</si>
  <si>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</si>
  <si>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</si>
  <si>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</si>
  <si>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</si>
  <si>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</si>
  <si>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</si>
  <si>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</si>
  <si>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</si>
  <si>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</si>
  <si>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</si>
  <si>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</si>
  <si>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</si>
  <si>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</si>
  <si>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</si>
  <si>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</si>
  <si>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</si>
  <si>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</si>
  <si>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</si>
  <si>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</si>
  <si>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</si>
  <si>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</si>
  <si>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</si>
  <si>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</si>
  <si>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</si>
  <si>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</si>
  <si>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</si>
  <si>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</si>
  <si>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</si>
  <si>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</si>
  <si>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</si>
  <si>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</si>
  <si>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</si>
  <si>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</si>
  <si>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</si>
  <si>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</si>
  <si>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</si>
  <si>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</si>
  <si>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</si>
  <si>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</si>
  <si>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</si>
  <si>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</si>
  <si>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</si>
  <si>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</si>
  <si>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</si>
  <si>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</si>
  <si>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</si>
  <si>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</si>
  <si>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</si>
  <si>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</si>
  <si>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</si>
  <si>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</si>
  <si>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</si>
  <si>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</si>
  <si>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</si>
  <si>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</si>
  <si>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</si>
  <si>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</si>
  <si>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</si>
  <si>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</si>
  <si>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</si>
  <si>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</si>
  <si>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</si>
  <si>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</si>
  <si>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</si>
  <si>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</si>
  <si>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</si>
  <si>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</si>
  <si>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</si>
  <si>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</si>
  <si>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</si>
  <si>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</si>
  <si>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</si>
  <si>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</si>
  <si>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</si>
  <si>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</si>
  <si>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</si>
  <si>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</si>
  <si>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</si>
  <si>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</si>
  <si>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</si>
  <si>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</si>
  <si>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</si>
  <si>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</si>
  <si>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</si>
  <si>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</si>
  <si>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</si>
  <si>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</si>
  <si>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</si>
  <si>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</si>
  <si>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</si>
  <si>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</si>
  <si>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</si>
  <si>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</si>
  <si>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</si>
  <si>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</si>
  <si>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</si>
  <si>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</si>
  <si>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</si>
  <si>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</si>
  <si>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</si>
  <si>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</si>
  <si>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</si>
  <si>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</si>
  <si>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</si>
  <si>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</si>
  <si>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</si>
  <si>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</si>
  <si>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</si>
  <si>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</si>
  <si>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</si>
  <si>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</si>
  <si>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</si>
  <si>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</si>
  <si>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</si>
  <si>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</si>
  <si>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</si>
  <si>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</si>
  <si>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</si>
  <si>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</si>
  <si>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</si>
  <si>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</si>
  <si>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</si>
  <si>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</si>
  <si>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</si>
  <si>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</si>
  <si>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</si>
  <si>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</si>
  <si>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</si>
  <si>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</si>
  <si>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</si>
  <si>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</si>
  <si>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</si>
  <si>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</si>
  <si>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</si>
  <si>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</si>
  <si>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</si>
  <si>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</si>
  <si>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</si>
  <si>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</si>
  <si>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</si>
  <si>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</si>
  <si>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</si>
  <si>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</si>
  <si>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</si>
  <si>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</si>
  <si>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</si>
  <si>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</si>
  <si>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</si>
  <si>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</si>
  <si>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</si>
  <si>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</si>
  <si>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</si>
  <si>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</si>
  <si>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</si>
  <si>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</si>
  <si>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</si>
  <si>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</si>
  <si>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</si>
  <si>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</si>
  <si>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</si>
  <si>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</si>
  <si>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</si>
  <si>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</si>
  <si>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</si>
  <si>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</si>
  <si>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</si>
  <si>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</si>
  <si>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</si>
  <si>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</si>
  <si>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</si>
  <si>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</si>
  <si>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</si>
  <si>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</si>
  <si>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</si>
  <si>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</si>
  <si>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</si>
  <si>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</si>
  <si>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</si>
  <si>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</si>
  <si>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</si>
  <si>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</si>
  <si>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</si>
  <si>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</si>
  <si>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</si>
  <si>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</si>
  <si>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</si>
  <si>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</si>
  <si>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</si>
  <si>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</si>
  <si>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</si>
  <si>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</si>
  <si>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</si>
  <si>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</si>
  <si>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</si>
  <si>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</si>
  <si>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</si>
  <si>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</si>
  <si>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</si>
  <si>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</si>
  <si>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</si>
  <si>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</si>
  <si>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</si>
  <si>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</si>
  <si>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</si>
  <si>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</si>
  <si>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</si>
  <si>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</si>
  <si>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</si>
  <si>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</si>
  <si>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</si>
  <si>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</si>
  <si>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</si>
  <si>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</si>
  <si>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</si>
  <si>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</si>
  <si>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</si>
  <si>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</si>
  <si>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</si>
  <si>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</si>
  <si>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</si>
  <si>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</si>
  <si>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</si>
  <si>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</si>
  <si>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</si>
  <si>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</si>
  <si>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</si>
  <si>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</si>
  <si>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</si>
  <si>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</si>
  <si>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</si>
  <si>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</si>
  <si>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</si>
  <si>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</si>
  <si>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</si>
  <si>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</si>
  <si>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</si>
  <si>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</si>
  <si>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</si>
  <si>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</si>
  <si>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</si>
  <si>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</si>
  <si>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</si>
  <si>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</si>
  <si>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</si>
  <si>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</si>
  <si>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</si>
  <si>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</si>
  <si>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</si>
  <si>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</si>
  <si>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</si>
  <si>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</si>
  <si>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</si>
  <si>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</si>
  <si>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</si>
  <si>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</si>
  <si>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</si>
  <si>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</si>
  <si>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</si>
  <si>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</si>
  <si>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</si>
  <si>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</si>
  <si>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</si>
  <si>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</si>
  <si>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</si>
  <si>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</si>
  <si>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</si>
  <si>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</si>
  <si>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</si>
  <si>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</si>
  <si>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</si>
  <si>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</si>
  <si>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</si>
  <si>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</si>
  <si>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</si>
  <si>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</si>
  <si>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</si>
  <si>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</si>
  <si>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</si>
  <si>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</si>
  <si>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</si>
  <si>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</si>
  <si>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</si>
  <si>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</si>
  <si>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</si>
  <si>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</si>
  <si>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</si>
  <si>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</si>
  <si>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</si>
  <si>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</si>
  <si>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</si>
  <si>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</si>
  <si>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</si>
  <si>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</si>
  <si>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</si>
  <si>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</si>
  <si>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</si>
  <si>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</si>
  <si>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</si>
  <si>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</si>
  <si>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</si>
  <si>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</si>
  <si>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</si>
  <si>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</si>
  <si>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</si>
  <si>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</si>
  <si>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</si>
  <si>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</si>
  <si>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</si>
  <si>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</si>
  <si>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</si>
  <si>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</si>
  <si>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</si>
  <si>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</si>
  <si>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</si>
  <si>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</si>
  <si>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</si>
  <si>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</si>
  <si>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</si>
  <si>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</si>
  <si>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</si>
  <si>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</si>
  <si>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</si>
  <si>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</si>
  <si>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</si>
  <si>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</si>
  <si>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</si>
  <si>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</si>
  <si>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</si>
  <si>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</si>
  <si>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</si>
  <si>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</si>
  <si>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</si>
  <si>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</si>
  <si>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</si>
  <si>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</si>
  <si>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</si>
  <si>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</si>
  <si>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</si>
  <si>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</si>
  <si>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</si>
  <si>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</si>
  <si>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</si>
  <si>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</si>
  <si>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</si>
  <si>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</si>
  <si>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</si>
  <si>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</si>
  <si>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</si>
  <si>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</si>
  <si>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</si>
  <si>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</si>
  <si>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</si>
  <si>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</si>
  <si>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</si>
  <si>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</si>
  <si>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</si>
  <si>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</si>
  <si>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</si>
  <si>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</si>
  <si>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</si>
  <si>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</si>
  <si>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</si>
  <si>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</si>
  <si>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</si>
  <si>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</si>
  <si>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</si>
  <si>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</si>
  <si>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</si>
  <si>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</si>
  <si>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</si>
  <si>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</si>
  <si>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</si>
  <si>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</si>
  <si>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</si>
  <si>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</si>
  <si>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</si>
  <si>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</si>
  <si>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</si>
  <si>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</si>
  <si>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</si>
  <si>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</si>
  <si>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</si>
  <si>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</si>
  <si>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</si>
  <si>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</si>
  <si>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</si>
  <si>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</si>
  <si>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</si>
  <si>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</si>
  <si>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</si>
  <si>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</si>
  <si>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</si>
  <si>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</si>
  <si>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</si>
  <si>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</si>
  <si>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</si>
  <si>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</si>
  <si>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</si>
  <si>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</si>
  <si>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</si>
  <si>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</si>
  <si>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</si>
  <si>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</si>
  <si>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</si>
  <si>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</si>
  <si>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</si>
  <si>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</si>
  <si>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</si>
  <si>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</si>
  <si>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</si>
  <si>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</si>
  <si>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</si>
  <si>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</si>
  <si>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</si>
  <si>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</si>
  <si>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</si>
  <si>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</si>
  <si>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</si>
  <si>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</si>
  <si>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</si>
  <si>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</si>
  <si>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</si>
  <si>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</si>
  <si>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</si>
  <si>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</si>
  <si>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</si>
  <si>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</si>
  <si>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</si>
  <si>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</si>
  <si>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</si>
  <si>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</si>
  <si>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</si>
  <si>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</si>
  <si>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</si>
  <si>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</si>
  <si>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</si>
  <si>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</si>
  <si>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</si>
  <si>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</si>
  <si>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</si>
  <si>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</si>
  <si>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</si>
  <si>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</si>
  <si>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</si>
  <si>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</si>
  <si>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</si>
  <si>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</si>
  <si>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</si>
  <si>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</si>
  <si>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</si>
  <si>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</si>
  <si>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</si>
  <si>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</si>
  <si>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</si>
  <si>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</si>
  <si>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</si>
  <si>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</si>
  <si>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</si>
  <si>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</si>
  <si>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</si>
  <si>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</si>
  <si>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</si>
  <si>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</si>
  <si>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</si>
  <si>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</si>
  <si>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</si>
  <si>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</si>
  <si>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</si>
  <si>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</si>
  <si>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</si>
  <si>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</si>
  <si>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</si>
  <si>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</si>
  <si>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</si>
  <si>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</si>
  <si>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</si>
  <si>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</si>
  <si>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</si>
  <si>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</si>
  <si>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</si>
  <si>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</si>
  <si>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</si>
  <si>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</si>
  <si>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</si>
  <si>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</si>
  <si>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</si>
  <si>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</si>
  <si>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</si>
  <si>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</si>
  <si>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</si>
  <si>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</si>
  <si>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</si>
  <si>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</si>
  <si>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</si>
  <si>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</si>
  <si>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</si>
  <si>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</si>
  <si>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</si>
  <si>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</si>
  <si>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</si>
  <si>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</si>
  <si>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</si>
  <si>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</si>
  <si>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</si>
  <si>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</si>
  <si>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</si>
  <si>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</si>
  <si>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</si>
  <si>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</si>
  <si>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</si>
  <si>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</si>
  <si>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</si>
  <si>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</si>
  <si>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</si>
  <si>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</si>
  <si>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</si>
  <si>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</si>
  <si>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</si>
  <si>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</si>
  <si>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</si>
  <si>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</si>
  <si>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</si>
  <si>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</si>
  <si>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</si>
  <si>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</si>
  <si>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</si>
  <si>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</si>
  <si>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</si>
  <si>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</si>
  <si>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</si>
  <si>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</si>
  <si>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</si>
  <si>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</si>
  <si>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</si>
  <si>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</si>
  <si>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</si>
  <si>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</si>
  <si>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</si>
  <si>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</si>
  <si>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</si>
  <si>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</si>
  <si>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</si>
  <si>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</si>
  <si>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</si>
  <si>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</si>
  <si>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</si>
  <si>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</si>
  <si>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</si>
  <si>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</si>
  <si>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</si>
  <si>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</si>
  <si>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</si>
  <si>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</si>
  <si>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</si>
  <si>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</si>
  <si>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</si>
  <si>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</si>
  <si>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</si>
  <si>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</si>
  <si>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</si>
  <si>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</si>
  <si>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</si>
  <si>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</si>
  <si>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</si>
  <si>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</si>
  <si>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</si>
  <si>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</si>
  <si>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</si>
  <si>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</si>
  <si>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</si>
  <si>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</si>
  <si>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</si>
  <si>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</si>
  <si>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</si>
  <si>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</si>
  <si>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</si>
  <si>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</si>
  <si>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</si>
  <si>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</si>
  <si>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</si>
  <si>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</si>
  <si>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</si>
  <si>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</si>
  <si>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</si>
  <si>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</si>
  <si>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</si>
  <si>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</si>
  <si>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</si>
  <si>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</si>
  <si>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</si>
  <si>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</si>
  <si>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</si>
  <si>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</si>
  <si>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</si>
  <si>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</si>
  <si>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</si>
  <si>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</si>
  <si>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</si>
  <si>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</si>
  <si>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</si>
  <si>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</si>
  <si>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</si>
  <si>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</si>
  <si>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</si>
  <si>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</si>
  <si>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</si>
  <si>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</si>
  <si>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</si>
  <si>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</si>
  <si>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</si>
  <si>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</si>
  <si>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</si>
  <si>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</si>
  <si>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</si>
  <si>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</si>
  <si>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</si>
  <si>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</si>
  <si>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</si>
  <si>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</si>
  <si>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</si>
  <si>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</si>
  <si>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</si>
  <si>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</si>
  <si>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</si>
  <si>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</si>
  <si>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</si>
  <si>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</si>
  <si>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</si>
  <si>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</si>
  <si>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</si>
  <si>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</si>
  <si>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</si>
  <si>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</si>
  <si>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</si>
  <si>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</si>
  <si>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</si>
  <si>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</si>
  <si>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</si>
  <si>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</si>
  <si>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</si>
  <si>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</si>
  <si>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</si>
  <si>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</si>
  <si>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</si>
  <si>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</si>
  <si>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</si>
  <si>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</si>
  <si>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</si>
  <si>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</si>
  <si>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</si>
  <si>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</si>
  <si>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</si>
  <si>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</si>
  <si>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</si>
  <si>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</si>
  <si>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</si>
  <si>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</si>
  <si>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</si>
  <si>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</si>
  <si>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</si>
  <si>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</si>
  <si>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</si>
  <si>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</si>
  <si>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</si>
  <si>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</si>
  <si>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</si>
  <si>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</si>
  <si>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</si>
  <si>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</si>
  <si>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</si>
  <si>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</si>
  <si>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</si>
  <si>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</si>
  <si>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</si>
  <si>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</si>
  <si>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</si>
  <si>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</si>
  <si>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</si>
  <si>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</si>
  <si>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</si>
  <si>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</si>
  <si>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</si>
  <si>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</si>
  <si>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</si>
  <si>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</si>
  <si>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</si>
  <si>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</si>
  <si>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</si>
  <si>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</si>
  <si>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</si>
  <si>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</si>
  <si>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</si>
  <si>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</si>
  <si>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</si>
  <si>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</si>
  <si>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</si>
  <si>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</si>
  <si>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</si>
  <si>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</si>
  <si>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</si>
  <si>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</si>
  <si>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</si>
  <si>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</si>
  <si>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</si>
  <si>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</si>
  <si>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</si>
  <si>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</si>
  <si>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</si>
  <si>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</si>
  <si>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</si>
  <si>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</si>
  <si>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</si>
  <si>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</si>
  <si>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</si>
  <si>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</si>
  <si>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</si>
  <si>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</si>
  <si>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</si>
  <si>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</si>
  <si>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</si>
  <si>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</si>
  <si>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</si>
  <si>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</si>
  <si>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</si>
  <si>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</si>
  <si>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</si>
  <si>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</si>
  <si>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</si>
  <si>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</si>
  <si>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</si>
  <si>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</si>
  <si>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</si>
  <si>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</si>
  <si>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</si>
  <si>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</si>
  <si>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</si>
  <si>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</si>
  <si>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</si>
  <si>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</si>
  <si>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</si>
  <si>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</si>
  <si>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</si>
  <si>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</si>
  <si>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</si>
  <si>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</si>
  <si>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</si>
  <si>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</si>
  <si>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</si>
  <si>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</si>
  <si>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</si>
  <si>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</si>
  <si>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</si>
  <si>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</si>
  <si>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</si>
  <si>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</si>
  <si>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</si>
  <si>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</si>
  <si>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</si>
  <si>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</si>
  <si>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</si>
  <si>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</si>
  <si>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</si>
  <si>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</si>
  <si>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</si>
  <si>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</si>
  <si>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</si>
  <si>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</si>
  <si>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</si>
  <si>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</si>
  <si>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</si>
  <si>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</si>
  <si>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</si>
  <si>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</si>
  <si>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</si>
  <si>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</si>
  <si>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</si>
  <si>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</si>
  <si>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</si>
  <si>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</si>
  <si>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</si>
  <si>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</si>
  <si>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</si>
  <si>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</si>
  <si>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</si>
  <si>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</si>
  <si>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</si>
  <si>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</si>
  <si>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</si>
  <si>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</si>
  <si>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</si>
  <si>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</si>
  <si>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</si>
  <si>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</si>
  <si>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</si>
  <si>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</si>
  <si>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</si>
  <si>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</si>
  <si>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</si>
  <si>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</si>
  <si>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</si>
  <si>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</si>
  <si>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</si>
  <si>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</si>
  <si>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</si>
  <si>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</si>
  <si>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</si>
  <si>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</si>
  <si>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</si>
  <si>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</si>
  <si>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</si>
  <si>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</si>
  <si>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</si>
  <si>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</si>
  <si>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</si>
  <si>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</si>
  <si>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</si>
  <si>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</si>
  <si>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</si>
  <si>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</si>
  <si>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</si>
  <si>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</si>
  <si>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</si>
  <si>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</si>
  <si>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</si>
  <si>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</si>
  <si>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</si>
  <si>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</si>
  <si>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</si>
  <si>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</si>
  <si>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</si>
  <si>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</si>
  <si>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</si>
  <si>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</si>
  <si>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</si>
  <si>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</si>
  <si>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</si>
  <si>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</si>
  <si>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</si>
  <si>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</si>
  <si>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</si>
  <si>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</si>
  <si>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</si>
  <si>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</si>
  <si>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</si>
  <si>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</si>
  <si>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</si>
  <si>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</si>
  <si>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</si>
  <si>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</si>
  <si>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</si>
  <si>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</si>
  <si>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</si>
  <si>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</si>
  <si>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</si>
  <si>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</si>
  <si>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</si>
  <si>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</si>
  <si>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</si>
  <si>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</si>
  <si>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</si>
  <si>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</si>
  <si>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</si>
  <si>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</si>
  <si>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</si>
  <si>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</si>
  <si>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</si>
  <si>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</si>
  <si>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</si>
  <si>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</si>
  <si>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</si>
  <si>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</si>
  <si>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</si>
  <si>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</si>
  <si>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</si>
  <si>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</si>
  <si>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</si>
  <si>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</si>
  <si>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</si>
  <si>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</si>
  <si>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</si>
  <si>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</si>
  <si>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</si>
  <si>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</si>
  <si>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</si>
  <si>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</si>
  <si>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</si>
  <si>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</si>
  <si>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</si>
  <si>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</si>
  <si>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</si>
  <si>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</si>
  <si>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</si>
  <si>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</si>
  <si>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</si>
  <si>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</si>
  <si>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</si>
  <si>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</si>
  <si>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</si>
  <si>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</si>
  <si>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</si>
  <si>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</si>
  <si>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</si>
  <si>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</si>
  <si>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</si>
  <si>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</si>
  <si>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</si>
  <si>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</si>
  <si>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</si>
  <si>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</si>
  <si>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</si>
  <si>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</si>
  <si>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</si>
  <si>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</si>
  <si>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</si>
  <si>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</si>
  <si>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</si>
  <si>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</si>
  <si>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</si>
  <si>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</si>
  <si>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</si>
  <si>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</si>
  <si>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</si>
  <si>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</si>
  <si>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</si>
  <si>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</si>
  <si>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</si>
  <si>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</si>
  <si>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</si>
  <si>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</si>
  <si>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</si>
  <si>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</si>
  <si>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</si>
  <si>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</si>
  <si>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</si>
  <si>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</si>
  <si>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</si>
  <si>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</si>
  <si>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</si>
  <si>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</si>
  <si>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</si>
  <si>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</si>
  <si>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</si>
  <si>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</si>
  <si>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</si>
  <si>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</si>
  <si>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</si>
  <si>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</si>
  <si>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</si>
  <si>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</si>
  <si>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</si>
  <si>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</si>
  <si>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</si>
  <si>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</si>
  <si>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</si>
  <si>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</si>
  <si>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</si>
  <si>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</si>
  <si>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</si>
  <si>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</si>
  <si>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</si>
  <si>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</si>
  <si>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</si>
  <si>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</si>
  <si>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</si>
  <si>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</si>
  <si>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</si>
  <si>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</si>
  <si>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</si>
  <si>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</si>
  <si>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</si>
  <si>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</si>
  <si>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</si>
  <si>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</si>
  <si>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</si>
  <si>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</si>
  <si>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</si>
  <si>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</si>
  <si>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</si>
  <si>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</si>
  <si>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</si>
  <si>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</si>
  <si>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</si>
  <si>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</si>
  <si>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</si>
  <si>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</si>
  <si>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</si>
  <si>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</si>
  <si>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</si>
  <si>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</si>
  <si>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</si>
  <si>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</si>
  <si>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</si>
  <si>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</si>
  <si>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</si>
  <si>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</si>
  <si>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</si>
  <si>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</si>
  <si>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</si>
  <si>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</si>
  <si>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</si>
  <si>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</si>
  <si>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</si>
  <si>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</si>
  <si>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</si>
  <si>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</si>
  <si>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</si>
  <si>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</si>
  <si>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</si>
  <si>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</si>
  <si>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</si>
  <si>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</si>
  <si>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</si>
  <si>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</si>
  <si>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</si>
  <si>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</si>
  <si>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</si>
  <si>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</si>
  <si>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</si>
  <si>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</si>
  <si>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</si>
  <si>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</si>
  <si>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</si>
  <si>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</si>
  <si>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</si>
  <si>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</si>
  <si>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</si>
  <si>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</si>
  <si>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</si>
  <si>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</si>
  <si>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</si>
  <si>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</si>
  <si>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</si>
  <si>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</si>
  <si>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</si>
  <si>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</si>
  <si>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</si>
  <si>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</si>
  <si>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</si>
  <si>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</si>
  <si>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</si>
  <si>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</si>
  <si>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</si>
  <si>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</si>
  <si>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</si>
  <si>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</si>
  <si>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</si>
  <si>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</si>
  <si>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</si>
  <si>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</si>
  <si>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</si>
  <si>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</si>
  <si>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</si>
  <si>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</si>
  <si>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</si>
  <si>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</si>
  <si>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</si>
  <si>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</si>
  <si>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</si>
  <si>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</si>
  <si>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</si>
  <si>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</si>
  <si>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</si>
  <si>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</si>
  <si>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</si>
  <si>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</si>
  <si>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</si>
  <si>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</si>
  <si>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</si>
  <si>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</si>
  <si>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</si>
  <si>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</si>
  <si>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</si>
  <si>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</si>
  <si>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</si>
  <si>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</si>
  <si>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</si>
  <si>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</si>
  <si>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</si>
  <si>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</si>
  <si>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</si>
  <si>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</si>
  <si>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</si>
  <si>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</si>
  <si>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</si>
  <si>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</si>
  <si>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</si>
  <si>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</si>
  <si>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</si>
  <si>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</si>
  <si>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</si>
  <si>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</si>
  <si>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</si>
  <si>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</si>
  <si>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</si>
  <si>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</si>
  <si>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</si>
  <si>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</si>
  <si>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</si>
  <si>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</si>
  <si>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</si>
  <si>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</si>
  <si>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</si>
  <si>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</si>
  <si>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</si>
  <si>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</si>
  <si>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</si>
  <si>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</si>
  <si>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</si>
  <si>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</si>
  <si>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</si>
  <si>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</si>
  <si>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</si>
  <si>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</si>
  <si>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</si>
  <si>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</si>
  <si>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</si>
  <si>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</si>
  <si>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</si>
  <si>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</si>
  <si>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</si>
  <si>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</si>
  <si>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</si>
  <si>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</si>
  <si>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</si>
  <si>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</si>
  <si>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</si>
  <si>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</si>
  <si>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</si>
  <si>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</si>
  <si>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</si>
  <si>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</si>
  <si>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</si>
  <si>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</si>
  <si>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</si>
  <si>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</si>
  <si>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</si>
  <si>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</si>
  <si>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</si>
  <si>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</si>
  <si>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</si>
  <si>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</si>
  <si>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</si>
  <si>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</si>
  <si>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</si>
  <si>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</si>
  <si>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</si>
  <si>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</si>
  <si>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</si>
  <si>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</si>
  <si>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</si>
  <si>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</si>
  <si>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</si>
  <si>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</si>
  <si>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</si>
  <si>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</si>
  <si>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</si>
  <si>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</si>
  <si>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</si>
  <si>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</si>
  <si>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</si>
  <si>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</si>
  <si>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</si>
  <si>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</si>
  <si>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</si>
  <si>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</si>
  <si>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</si>
  <si>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</si>
  <si>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</si>
  <si>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</si>
  <si>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</si>
  <si>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</si>
  <si>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</si>
  <si>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</si>
  <si>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</si>
  <si>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</si>
  <si>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</si>
  <si>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</si>
  <si>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</si>
  <si>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</si>
  <si>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</si>
  <si>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</si>
  <si>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</si>
  <si>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</si>
  <si>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</si>
  <si>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</si>
  <si>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</si>
  <si>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</si>
  <si>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</si>
  <si>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</si>
  <si>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</si>
  <si>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</si>
  <si>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</si>
  <si>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</si>
  <si>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</si>
  <si>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</si>
  <si>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</si>
  <si>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</si>
  <si>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</si>
  <si>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</si>
  <si>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</si>
  <si>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</si>
  <si>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</si>
  <si>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</si>
  <si>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</si>
  <si>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</si>
  <si>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</si>
  <si>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</si>
  <si>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</si>
  <si>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</si>
  <si>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</si>
  <si>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</si>
  <si>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</si>
  <si>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</si>
  <si>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</si>
  <si>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</si>
  <si>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</si>
  <si>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</si>
  <si>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</si>
  <si>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</si>
  <si>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</si>
  <si>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</si>
  <si>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</si>
  <si>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</si>
  <si>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</si>
  <si>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</si>
  <si>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</si>
  <si>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</si>
  <si>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</si>
  <si>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</si>
  <si>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</si>
  <si>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</si>
  <si>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</si>
  <si>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</si>
  <si>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</si>
  <si>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</si>
  <si>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</si>
  <si>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</si>
  <si>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</si>
  <si>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</si>
  <si>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</si>
  <si>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</si>
  <si>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</si>
  <si>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</si>
  <si>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</si>
  <si>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</si>
  <si>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</si>
  <si>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</si>
  <si>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</si>
  <si>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</si>
  <si>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</si>
  <si>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</si>
  <si>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</si>
  <si>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</si>
  <si>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</si>
  <si>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</si>
  <si>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</si>
  <si>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</si>
  <si>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</si>
  <si>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</si>
  <si>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</si>
  <si>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</si>
  <si>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</si>
  <si>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</si>
  <si>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</si>
  <si>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</si>
  <si>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</si>
  <si>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</si>
  <si>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</si>
  <si>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</si>
  <si>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</si>
  <si>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</si>
  <si>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</si>
  <si>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</si>
  <si>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</si>
  <si>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</si>
  <si>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</si>
  <si>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</si>
  <si>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</si>
  <si>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</si>
  <si>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</si>
  <si>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</si>
  <si>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</si>
  <si>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</si>
  <si>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</si>
  <si>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</si>
  <si>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</si>
  <si>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</si>
  <si>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</si>
  <si>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</si>
  <si>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</si>
  <si>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</si>
  <si>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</si>
  <si>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</si>
  <si>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</si>
  <si>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</si>
  <si>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</si>
  <si>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</si>
  <si>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</si>
  <si>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</si>
  <si>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</si>
  <si>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</si>
  <si>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</si>
  <si>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</si>
  <si>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</si>
  <si>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</si>
  <si>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</si>
  <si>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</si>
  <si>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</si>
  <si>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</si>
  <si>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</si>
  <si>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</si>
  <si>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</si>
  <si>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</si>
  <si>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</si>
  <si>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</si>
  <si>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</si>
  <si>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</si>
  <si>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</si>
  <si>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</si>
  <si>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</si>
  <si>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</si>
  <si>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</si>
  <si>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</si>
  <si>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</si>
  <si>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</si>
  <si>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</si>
  <si>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</si>
  <si>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</si>
  <si>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</si>
  <si>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</si>
  <si>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</si>
  <si>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</si>
  <si>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</si>
  <si>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</si>
  <si>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</si>
  <si>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</si>
  <si>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</si>
  <si>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</si>
  <si>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</si>
  <si>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</si>
  <si>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</si>
  <si>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</si>
  <si>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</si>
  <si>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</si>
  <si>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</si>
  <si>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</si>
  <si>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</si>
  <si>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</si>
  <si>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</si>
  <si>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</si>
  <si>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</si>
  <si>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</si>
  <si>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</si>
  <si>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</si>
  <si>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</si>
  <si>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</si>
  <si>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</si>
  <si>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</si>
  <si>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</si>
  <si>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</si>
  <si>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</si>
  <si>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</si>
  <si>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</si>
  <si>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</si>
  <si>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</si>
  <si>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</si>
  <si>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</si>
  <si>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</si>
  <si>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</si>
  <si>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</si>
  <si>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</si>
  <si>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</si>
  <si>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</si>
  <si>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</si>
  <si>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</si>
  <si>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</si>
  <si>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</si>
  <si>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</si>
  <si>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</si>
  <si>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</si>
  <si>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</si>
  <si>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</si>
  <si>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</si>
  <si>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</si>
  <si>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</si>
  <si>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</si>
  <si>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</si>
  <si>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</si>
  <si>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</si>
  <si>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</si>
  <si>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</si>
  <si>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</si>
  <si>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</si>
  <si>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</si>
  <si>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</si>
  <si>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</si>
  <si>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</si>
  <si>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</si>
  <si>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</si>
  <si>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</si>
  <si>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</si>
  <si>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</si>
  <si>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</si>
  <si>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</si>
  <si>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</si>
  <si>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</si>
  <si>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</si>
  <si>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</si>
  <si>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</si>
  <si>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</si>
  <si>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</si>
  <si>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</si>
  <si>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</si>
  <si>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</si>
  <si>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</si>
  <si>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</si>
  <si>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</si>
  <si>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</si>
  <si>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</si>
  <si>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</si>
  <si>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</si>
  <si>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</si>
  <si>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</si>
  <si>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</si>
  <si>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</si>
  <si>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</si>
  <si>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</si>
  <si>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</si>
  <si>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</si>
  <si>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</si>
  <si>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</si>
  <si>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</si>
  <si>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</si>
  <si>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</si>
  <si>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</si>
  <si>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</si>
  <si>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</si>
  <si>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</si>
  <si>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</si>
  <si>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</si>
  <si>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</si>
  <si>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</si>
  <si>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</si>
  <si>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</si>
  <si>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</si>
  <si>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</si>
  <si>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</si>
  <si>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</si>
  <si>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</si>
  <si>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</si>
  <si>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</si>
  <si>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</si>
  <si>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</si>
  <si>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</si>
  <si>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</si>
  <si>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</si>
  <si>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</si>
  <si>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</si>
  <si>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</si>
  <si>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</si>
  <si>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</si>
  <si>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</si>
  <si>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</si>
  <si>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</si>
  <si>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</si>
  <si>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</si>
  <si>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</si>
  <si>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</si>
  <si>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</si>
  <si>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</si>
  <si>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</si>
  <si>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</si>
  <si>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</si>
  <si>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</si>
  <si>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</si>
  <si>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</si>
  <si>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</si>
  <si>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</si>
  <si>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</si>
  <si>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</si>
  <si>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</si>
  <si>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</si>
  <si>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</si>
  <si>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</si>
  <si>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</si>
  <si>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</si>
  <si>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</si>
  <si>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</si>
  <si>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</si>
  <si>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</si>
  <si>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</si>
  <si>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</si>
  <si>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</si>
  <si>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</si>
  <si>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</si>
  <si>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</si>
  <si>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</si>
  <si>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</si>
  <si>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</si>
  <si>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</si>
  <si>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</si>
  <si>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</si>
  <si>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</si>
  <si>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</si>
  <si>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</si>
  <si>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</si>
  <si>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</si>
  <si>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</si>
  <si>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</si>
  <si>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</si>
  <si>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</si>
  <si>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</si>
  <si>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</si>
  <si>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</si>
  <si>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</si>
  <si>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</si>
  <si>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</si>
  <si>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</si>
  <si>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</si>
  <si>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</si>
  <si>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</si>
  <si>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</si>
  <si>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</si>
  <si>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</si>
  <si>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</si>
  <si>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</si>
  <si>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</si>
  <si>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</si>
  <si>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</si>
  <si>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</si>
  <si>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</si>
  <si>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</si>
  <si>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</si>
  <si>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</si>
  <si>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</si>
  <si>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</si>
  <si>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</si>
  <si>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</si>
  <si>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</si>
  <si>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</si>
  <si>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</si>
  <si>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</si>
  <si>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</si>
  <si>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</si>
  <si>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</si>
  <si>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</si>
  <si>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</si>
  <si>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</si>
  <si>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</si>
  <si>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</si>
  <si>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</si>
  <si>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</si>
  <si>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</si>
  <si>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</si>
  <si>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</si>
  <si>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</si>
  <si>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</si>
  <si>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</si>
  <si>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</si>
  <si>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</si>
  <si>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</si>
  <si>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</si>
  <si>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</si>
  <si>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</si>
  <si>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</si>
  <si>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</si>
  <si>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</si>
  <si>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</si>
  <si>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</si>
  <si>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</si>
  <si>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</si>
  <si>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</si>
  <si>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</si>
  <si>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</si>
  <si>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</si>
  <si>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</si>
  <si>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</si>
  <si>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</si>
  <si>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</si>
  <si>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</si>
  <si>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</si>
  <si>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</si>
  <si>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</si>
  <si>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</si>
  <si>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</si>
  <si>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</si>
  <si>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</si>
  <si>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</si>
  <si>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</si>
  <si>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</si>
  <si>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</si>
  <si>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</si>
  <si>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</si>
  <si>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</si>
  <si>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</si>
  <si>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</si>
  <si>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</si>
  <si>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</si>
  <si>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</si>
  <si>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</si>
  <si>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</si>
  <si>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</si>
  <si>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</si>
  <si>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</si>
  <si>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</si>
  <si>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</si>
  <si>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</si>
  <si>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</si>
  <si>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</si>
  <si>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</si>
  <si>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</si>
  <si>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</si>
  <si>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</si>
  <si>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</si>
  <si>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</si>
  <si>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</si>
  <si>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</si>
  <si>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</si>
  <si>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</si>
  <si>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</si>
  <si>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</si>
  <si>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</si>
  <si>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</si>
  <si>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</si>
  <si>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</si>
  <si>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</si>
  <si>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</si>
  <si>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</si>
  <si>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</si>
  <si>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</si>
  <si>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</si>
  <si>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</si>
  <si>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</si>
  <si>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</si>
  <si>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</si>
  <si>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</si>
  <si>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</si>
  <si>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</si>
  <si>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</si>
  <si>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</si>
  <si>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</si>
  <si>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</si>
  <si>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</si>
  <si>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</si>
  <si>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</si>
  <si>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</si>
  <si>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</si>
  <si>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</si>
  <si>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</si>
  <si>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</si>
  <si>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</si>
  <si>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</si>
  <si>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</si>
  <si>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</si>
  <si>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</si>
  <si>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</si>
  <si>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</si>
  <si>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</si>
  <si>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</si>
  <si>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</si>
  <si>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</si>
  <si>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</si>
  <si>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</si>
  <si>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</si>
  <si>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</si>
  <si>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</si>
  <si>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</si>
  <si>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</si>
  <si>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</si>
  <si>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</si>
  <si>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</si>
  <si>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</si>
  <si>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</si>
  <si>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</si>
  <si>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</si>
  <si>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</si>
  <si>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</si>
  <si>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</si>
  <si>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</si>
  <si>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</si>
  <si>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</si>
  <si>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</si>
  <si>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</si>
  <si>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</si>
  <si>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</si>
  <si>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</si>
  <si>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</si>
  <si>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</si>
  <si>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</si>
  <si>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</si>
  <si>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</si>
  <si>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</si>
  <si>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</si>
  <si>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</si>
  <si>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</si>
  <si>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</si>
  <si>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</si>
  <si>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</si>
  <si>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</si>
  <si>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</si>
  <si>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</si>
  <si>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</si>
  <si>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</si>
  <si>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</si>
  <si>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</si>
  <si>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</si>
  <si>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</si>
  <si>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</si>
  <si>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</si>
  <si>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</si>
  <si>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</si>
  <si>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</si>
  <si>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</si>
  <si>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</si>
  <si>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</si>
  <si>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</si>
  <si>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</si>
  <si>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</si>
  <si>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</si>
  <si>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</si>
  <si>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</si>
  <si>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</si>
  <si>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</si>
  <si>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</si>
  <si>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</si>
  <si>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</si>
  <si>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</si>
  <si>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</si>
  <si>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</si>
  <si>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</si>
  <si>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</si>
  <si>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</si>
  <si>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</si>
  <si>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</si>
  <si>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</si>
  <si>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</si>
  <si>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</si>
  <si>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</si>
  <si>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</si>
  <si>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</si>
  <si>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</si>
  <si>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</si>
  <si>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</si>
  <si>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</si>
  <si>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</si>
  <si>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</si>
  <si>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</si>
  <si>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</si>
  <si>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</si>
  <si>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</si>
  <si>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</si>
  <si>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</si>
  <si>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</si>
  <si>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</si>
  <si>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</si>
  <si>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</si>
  <si>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</si>
  <si>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</si>
  <si>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</si>
  <si>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</si>
  <si>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</si>
  <si>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</si>
  <si>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</si>
  <si>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</si>
  <si>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</si>
  <si>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</si>
  <si>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</si>
  <si>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</si>
  <si>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</si>
  <si>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</si>
  <si>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</si>
  <si>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</si>
  <si>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</si>
  <si>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</si>
  <si>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</si>
  <si>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</si>
  <si>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</si>
  <si>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</si>
  <si>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</si>
  <si>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</si>
  <si>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</si>
  <si>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</si>
  <si>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</si>
  <si>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</si>
  <si>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</si>
  <si>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</si>
  <si>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</si>
  <si>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</si>
  <si>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</si>
  <si>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</si>
  <si>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</si>
  <si>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</si>
  <si>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</si>
  <si>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</si>
  <si>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</si>
  <si>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</si>
  <si>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</si>
  <si>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</si>
  <si>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</si>
  <si>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</si>
  <si>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</si>
  <si>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</si>
  <si>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</si>
  <si>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</si>
  <si>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</si>
  <si>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</si>
  <si>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</si>
  <si>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</si>
  <si>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</si>
  <si>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</si>
  <si>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</si>
  <si>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</si>
  <si>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</si>
  <si>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</si>
  <si>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</si>
  <si>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</si>
  <si>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</si>
  <si>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</si>
  <si>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</si>
  <si>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</si>
  <si>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</si>
  <si>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</si>
  <si>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</si>
  <si>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</si>
  <si>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</si>
  <si>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</si>
  <si>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</si>
  <si>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</si>
  <si>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</si>
  <si>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</si>
  <si>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</si>
  <si>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</si>
  <si>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</si>
  <si>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</si>
  <si>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</si>
  <si>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</si>
  <si>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</si>
  <si>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</si>
  <si>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</si>
  <si>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</si>
  <si>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</si>
  <si>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</si>
  <si>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</si>
  <si>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</si>
  <si>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</si>
  <si>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</si>
  <si>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</si>
  <si>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</si>
  <si>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</si>
  <si>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</si>
  <si>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</si>
  <si>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</si>
  <si>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</si>
  <si>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</si>
  <si>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</si>
  <si>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</si>
  <si>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</si>
  <si>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</si>
  <si>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</si>
  <si>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</si>
  <si>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</si>
  <si>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</si>
  <si>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</si>
  <si>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</si>
  <si>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</si>
  <si>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</si>
  <si>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</si>
  <si>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</si>
  <si>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</si>
  <si>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</si>
  <si>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</si>
  <si>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</si>
  <si>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</si>
  <si>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</si>
  <si>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</si>
  <si>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</si>
  <si>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</si>
  <si>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</si>
  <si>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</si>
  <si>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</si>
  <si>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</si>
  <si>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</si>
  <si>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</si>
  <si>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</si>
  <si>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</si>
  <si>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</si>
  <si>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</si>
  <si>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</si>
  <si>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</si>
  <si>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</si>
  <si>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</si>
  <si>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</si>
  <si>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</si>
  <si>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</si>
  <si>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</si>
  <si>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</si>
  <si>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</si>
  <si>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</si>
  <si>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</si>
  <si>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</si>
  <si>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</si>
  <si>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</si>
  <si>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</si>
  <si>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</si>
  <si>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</si>
  <si>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</si>
  <si>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</si>
  <si>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</si>
  <si>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</si>
  <si>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</si>
  <si>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</si>
  <si>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</si>
  <si>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</si>
  <si>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</si>
  <si>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</si>
  <si>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</si>
  <si>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</si>
  <si>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</si>
  <si>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</si>
  <si>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</si>
  <si>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</si>
  <si>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</si>
  <si>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</si>
  <si>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</si>
  <si>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</si>
  <si>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</si>
  <si>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</si>
  <si>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</si>
  <si>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</si>
  <si>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</si>
  <si>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</si>
  <si>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</si>
  <si>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</si>
  <si>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</si>
  <si>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</si>
  <si>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</si>
  <si>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</si>
  <si>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</si>
  <si>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</si>
  <si>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</si>
  <si>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</si>
  <si>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</si>
  <si>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</si>
  <si>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</si>
  <si>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</si>
  <si>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</si>
  <si>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</si>
  <si>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</si>
  <si>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</si>
  <si>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</si>
  <si>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</si>
  <si>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</si>
  <si>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</si>
  <si>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</si>
  <si>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</si>
  <si>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</si>
  <si>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</si>
  <si>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</si>
  <si>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</si>
  <si>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</si>
  <si>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</si>
  <si>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</si>
  <si>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</si>
  <si>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</si>
  <si>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</si>
  <si>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</si>
  <si>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</si>
  <si>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</si>
  <si>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</si>
  <si>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</si>
  <si>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</si>
  <si>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</si>
  <si>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</si>
  <si>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</si>
  <si>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</si>
  <si>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</si>
  <si>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</si>
  <si>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</si>
  <si>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</si>
  <si>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</si>
  <si>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</si>
  <si>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</si>
  <si>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</si>
  <si>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</si>
  <si>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</si>
  <si>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</si>
  <si>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</si>
  <si>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</si>
  <si>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</si>
  <si>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</si>
  <si>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</si>
  <si>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</si>
  <si>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</si>
  <si>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</si>
  <si>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</si>
  <si>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</si>
  <si>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</si>
  <si>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</si>
  <si>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</si>
  <si>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</si>
  <si>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</si>
  <si>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</si>
  <si>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</si>
  <si>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</si>
  <si>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</si>
  <si>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</si>
  <si>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</si>
  <si>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</si>
  <si>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</si>
  <si>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</si>
  <si>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</si>
  <si>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</si>
  <si>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</si>
  <si>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</si>
  <si>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</si>
  <si>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</si>
  <si>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</si>
  <si>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</si>
  <si>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</si>
  <si>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</si>
  <si>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</si>
  <si>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</si>
  <si>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</si>
  <si>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</si>
  <si>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</si>
  <si>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</si>
  <si>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</si>
  <si>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</si>
  <si>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</si>
  <si>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</si>
  <si>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</si>
  <si>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</si>
  <si>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</si>
  <si>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</si>
  <si>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</si>
  <si>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</si>
  <si>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</si>
  <si>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</si>
  <si>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</si>
  <si>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</si>
  <si>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</si>
  <si>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</si>
  <si>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</si>
  <si>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</si>
  <si>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</si>
  <si>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</si>
  <si>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</si>
  <si>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</si>
  <si>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</si>
  <si>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</si>
  <si>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</si>
  <si>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</si>
  <si>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</si>
  <si>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</si>
  <si>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</si>
  <si>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</si>
  <si>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</si>
  <si>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</si>
  <si>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</si>
  <si>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</si>
  <si>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</si>
  <si>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</si>
  <si>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</si>
  <si>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</si>
  <si>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</si>
  <si>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</si>
  <si>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</si>
  <si>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</si>
  <si>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</si>
  <si>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</si>
  <si>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</si>
  <si>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</si>
  <si>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</si>
  <si>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</si>
  <si>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</si>
  <si>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</si>
  <si>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</si>
  <si>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</si>
  <si>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</si>
  <si>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</si>
  <si>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</si>
  <si>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</si>
  <si>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</si>
  <si>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</si>
  <si>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</si>
  <si>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</si>
  <si>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</si>
  <si>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</si>
  <si>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</si>
  <si>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</si>
  <si>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</si>
  <si>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</si>
  <si>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</si>
  <si>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</si>
  <si>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</si>
  <si>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</si>
  <si>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</si>
  <si>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</si>
  <si>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</si>
  <si>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</si>
  <si>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</si>
  <si>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</si>
  <si>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</si>
  <si>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</si>
  <si>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</si>
  <si>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</si>
  <si>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</si>
  <si>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</si>
  <si>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</si>
  <si>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</si>
  <si>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</si>
  <si>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</si>
  <si>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</si>
  <si>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</si>
  <si>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</si>
  <si>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</si>
  <si>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</si>
  <si>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</si>
  <si>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</si>
  <si>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</si>
  <si>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</si>
  <si>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</si>
  <si>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</si>
  <si>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</si>
  <si>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</si>
  <si>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</si>
  <si>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</si>
  <si>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</si>
  <si>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</si>
  <si>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</si>
  <si>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</si>
  <si>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</si>
  <si>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</si>
  <si>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</si>
  <si>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</si>
  <si>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</si>
  <si>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</si>
  <si>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</si>
  <si>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</si>
  <si>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</si>
  <si>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</si>
  <si>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</si>
  <si>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</si>
  <si>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</si>
  <si>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</si>
  <si>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</si>
  <si>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</si>
  <si>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</si>
  <si>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</si>
  <si>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</si>
  <si>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</si>
  <si>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</si>
  <si>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</si>
  <si>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</si>
  <si>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</si>
  <si>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</si>
  <si>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</si>
  <si>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</si>
  <si>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</si>
  <si>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</si>
  <si>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</si>
  <si>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</si>
  <si>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</si>
  <si>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</si>
  <si>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</si>
  <si>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</si>
  <si>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</si>
  <si>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</si>
  <si>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</si>
  <si>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</si>
  <si>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</si>
  <si>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</si>
  <si>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</si>
  <si>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</si>
  <si>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</si>
  <si>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</si>
  <si>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</si>
  <si>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</si>
  <si>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</si>
  <si>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</si>
  <si>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</si>
  <si>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</si>
  <si>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</si>
  <si>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</si>
  <si>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</si>
  <si>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</si>
  <si>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</si>
  <si>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</si>
  <si>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</si>
  <si>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</si>
  <si>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</si>
  <si>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</si>
  <si>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</si>
  <si>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</si>
  <si>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</si>
  <si>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</si>
  <si>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</si>
  <si>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</si>
  <si>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</si>
  <si>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</si>
  <si>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</si>
  <si>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</si>
  <si>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</si>
  <si>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</si>
  <si>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</si>
  <si>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</si>
  <si>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</si>
  <si>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</si>
  <si>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</si>
  <si>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</si>
  <si>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</si>
  <si>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</si>
  <si>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</si>
  <si>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</si>
  <si>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</si>
  <si>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</si>
  <si>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</si>
  <si>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</si>
  <si>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</si>
  <si>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</si>
  <si>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</si>
  <si>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</si>
  <si>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</si>
  <si>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</si>
  <si>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</si>
  <si>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</si>
  <si>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</si>
  <si>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</si>
  <si>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</si>
  <si>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</si>
  <si>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</si>
  <si>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</si>
  <si>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</si>
  <si>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</si>
  <si>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</si>
  <si>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</si>
  <si>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</si>
  <si>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</si>
  <si>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</si>
  <si>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</si>
  <si>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</si>
  <si>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</si>
  <si>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</si>
  <si>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</si>
  <si>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</si>
  <si>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</si>
  <si>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</si>
  <si>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</si>
  <si>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</si>
  <si>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</si>
  <si>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</si>
  <si>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</si>
  <si>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</si>
  <si>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</si>
  <si>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</si>
  <si>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</si>
  <si>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</si>
  <si>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</si>
  <si>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</si>
  <si>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</si>
  <si>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</si>
  <si>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</si>
  <si>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</si>
  <si>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</si>
  <si>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</si>
  <si>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</si>
  <si>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</si>
  <si>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</si>
  <si>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</si>
  <si>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</si>
  <si>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</si>
  <si>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</si>
  <si>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</si>
  <si>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</si>
  <si>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</si>
  <si>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</si>
  <si>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</si>
  <si>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</si>
  <si>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</si>
  <si>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</si>
  <si>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</si>
  <si>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</si>
  <si>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</si>
  <si>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</si>
  <si>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</si>
  <si>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</si>
  <si>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</si>
  <si>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</si>
  <si>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</si>
  <si>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</si>
  <si>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</si>
  <si>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</si>
  <si>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</si>
  <si>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</si>
  <si>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</si>
  <si>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</si>
  <si>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</si>
  <si>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</si>
  <si>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</si>
  <si>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</si>
  <si>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</si>
  <si>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</si>
  <si>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</si>
  <si>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</si>
  <si>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</si>
  <si>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</si>
  <si>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</si>
  <si>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</si>
  <si>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</si>
  <si>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</si>
  <si>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</si>
  <si>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</si>
  <si>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</si>
  <si>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</si>
  <si>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</si>
  <si>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</si>
  <si>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</si>
  <si>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</si>
  <si>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</si>
  <si>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</si>
  <si>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</si>
  <si>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</si>
  <si>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</si>
  <si>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</si>
  <si>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</si>
  <si>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</si>
  <si>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</si>
  <si>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</si>
  <si>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</si>
  <si>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</si>
  <si>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</si>
  <si>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</si>
  <si>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</si>
  <si>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</si>
  <si>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</si>
  <si>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</si>
  <si>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</si>
  <si>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</si>
  <si>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</si>
  <si>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</si>
  <si>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</si>
  <si>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</si>
  <si>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</si>
  <si>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</si>
  <si>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</si>
  <si>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</si>
  <si>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</si>
  <si>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</si>
  <si>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</si>
  <si>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</si>
  <si>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</si>
  <si>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</si>
  <si>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</si>
  <si>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</si>
  <si>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</si>
  <si>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</si>
  <si>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</si>
  <si>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</si>
  <si>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</si>
  <si>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</si>
  <si>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</si>
  <si>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</si>
  <si>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</si>
  <si>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</si>
  <si>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</si>
  <si>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</si>
  <si>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</si>
  <si>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</si>
  <si>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</si>
  <si>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</si>
  <si>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</si>
  <si>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</si>
  <si>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</si>
  <si>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</si>
  <si>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</si>
  <si>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</si>
  <si>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</si>
  <si>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</si>
  <si>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</si>
  <si>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</si>
  <si>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</si>
  <si>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</si>
  <si>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</si>
  <si>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</si>
  <si>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</si>
  <si>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</si>
  <si>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</si>
  <si>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</si>
  <si>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</si>
  <si>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</si>
  <si>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</si>
  <si>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</si>
  <si>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</si>
  <si>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</si>
  <si>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</si>
  <si>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</si>
  <si>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</si>
  <si>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</si>
  <si>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</si>
  <si>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</si>
  <si>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</si>
  <si>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</si>
  <si>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</si>
  <si>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</si>
  <si>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</si>
  <si>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</si>
  <si>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</si>
  <si>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</si>
  <si>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</si>
  <si>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</si>
  <si>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</si>
  <si>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</si>
  <si>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</si>
  <si>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</si>
  <si>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</si>
  <si>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</si>
  <si>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</si>
  <si>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</si>
  <si>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</si>
  <si>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</si>
  <si>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</si>
  <si>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</si>
  <si>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</si>
  <si>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</si>
  <si>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</si>
  <si>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</si>
  <si>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</si>
  <si>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</si>
  <si>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</si>
  <si>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</si>
  <si>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</si>
  <si>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</si>
  <si>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</si>
  <si>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</si>
  <si>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</si>
  <si>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</si>
  <si>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</si>
  <si>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</si>
  <si>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</si>
  <si>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</si>
  <si>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</si>
  <si>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</si>
  <si>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</si>
  <si>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</si>
  <si>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</si>
  <si>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</si>
  <si>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</si>
  <si>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</si>
  <si>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</si>
  <si>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</si>
  <si>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</si>
  <si>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</si>
  <si>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</si>
  <si>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</si>
  <si>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</si>
  <si>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</si>
  <si>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</si>
  <si>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</si>
  <si>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</si>
  <si>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</si>
  <si>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</si>
  <si>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</si>
  <si>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</si>
  <si>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</si>
  <si>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</si>
  <si>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</si>
  <si>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</si>
  <si>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</si>
  <si>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</si>
  <si>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</si>
  <si>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</si>
  <si>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</si>
  <si>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</si>
  <si>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</si>
  <si>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</si>
  <si>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</si>
  <si>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</si>
  <si>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</si>
  <si>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</si>
  <si>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</si>
  <si>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</si>
  <si>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</si>
  <si>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</si>
  <si>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</si>
  <si>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</si>
  <si>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</si>
  <si>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</si>
  <si>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</si>
  <si>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</si>
  <si>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</si>
  <si>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</si>
  <si>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</si>
  <si>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</si>
  <si>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</si>
  <si>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</si>
  <si>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</si>
  <si>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</si>
  <si>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</si>
  <si>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</si>
  <si>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</si>
  <si>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</si>
  <si>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</si>
  <si>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</si>
  <si>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</si>
  <si>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</si>
  <si>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</si>
  <si>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</si>
  <si>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</si>
  <si>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</si>
  <si>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</si>
  <si>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</si>
  <si>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</si>
  <si>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</si>
  <si>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</si>
  <si>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</si>
  <si>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</si>
  <si>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</si>
  <si>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</si>
  <si>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</si>
  <si>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</si>
  <si>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</si>
  <si>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</si>
  <si>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</si>
  <si>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</si>
  <si>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</si>
  <si>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</si>
  <si>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</si>
  <si>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</si>
  <si>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</si>
  <si>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</si>
  <si>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</si>
  <si>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</si>
  <si>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</si>
  <si>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</si>
  <si>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</si>
  <si>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</si>
  <si>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</si>
  <si>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</si>
  <si>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</si>
  <si>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</si>
  <si>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</si>
  <si>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</si>
  <si>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</si>
  <si>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</si>
  <si>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</si>
  <si>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</si>
  <si>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</si>
  <si>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</si>
  <si>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</si>
  <si>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</si>
  <si>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</si>
  <si>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</si>
  <si>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</si>
  <si>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</si>
  <si>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</si>
  <si>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</si>
  <si>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</si>
  <si>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</si>
  <si>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</si>
  <si>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</si>
  <si>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</si>
  <si>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</si>
  <si>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</si>
  <si>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</si>
  <si>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</si>
  <si>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</si>
  <si>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</si>
  <si>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</si>
  <si>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</si>
  <si>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</si>
  <si>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</si>
  <si>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</si>
  <si>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</si>
  <si>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</si>
  <si>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</si>
  <si>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</si>
  <si>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</si>
  <si>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</si>
  <si>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</si>
  <si>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</si>
  <si>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</si>
  <si>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</si>
  <si>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</si>
  <si>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</si>
  <si>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</si>
  <si>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</si>
  <si>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</si>
  <si>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</si>
  <si>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</si>
  <si>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</si>
  <si>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</si>
  <si>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</si>
  <si>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</si>
  <si>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</si>
  <si>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</si>
  <si>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</si>
  <si>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</si>
  <si>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</si>
  <si>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</si>
  <si>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</si>
  <si>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</si>
  <si>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</si>
  <si>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</si>
  <si>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</si>
  <si>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</si>
  <si>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</si>
  <si>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</si>
  <si>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</si>
  <si>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</si>
  <si>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</si>
  <si>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</si>
  <si>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</si>
  <si>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</si>
  <si>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</si>
  <si>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</si>
  <si>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</si>
  <si>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</si>
  <si>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</si>
  <si>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</si>
  <si>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</si>
  <si>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</si>
  <si>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</si>
  <si>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</si>
  <si>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</si>
  <si>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</si>
  <si>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</si>
  <si>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</si>
  <si>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</si>
  <si>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</si>
  <si>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</si>
  <si>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</si>
  <si>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</si>
  <si>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</si>
  <si>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</si>
  <si>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</si>
  <si>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</si>
  <si>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</si>
  <si>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</si>
  <si>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</si>
  <si>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</si>
  <si>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</si>
  <si>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</si>
  <si>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</si>
  <si>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</si>
  <si>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</si>
  <si>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</si>
  <si>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</si>
  <si>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</si>
  <si>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</si>
  <si>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</si>
  <si>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</si>
  <si>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</si>
  <si>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</si>
  <si>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</si>
  <si>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</si>
  <si>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</si>
  <si>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</si>
  <si>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</si>
  <si>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</si>
  <si>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</si>
  <si>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</si>
  <si>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</si>
  <si>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</si>
  <si>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</si>
  <si>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</si>
  <si>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</si>
  <si>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</si>
  <si>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</si>
  <si>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</si>
  <si>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</si>
  <si>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</si>
  <si>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</si>
  <si>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</si>
  <si>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</si>
  <si>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</si>
  <si>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</si>
  <si>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</si>
  <si>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</si>
  <si>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</si>
  <si>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</si>
  <si>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</si>
  <si>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</si>
  <si>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</si>
  <si>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</si>
  <si>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</si>
  <si>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</si>
  <si>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</si>
  <si>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</si>
  <si>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</si>
  <si>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</si>
  <si>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</si>
  <si>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</si>
  <si>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</si>
  <si>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</si>
  <si>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</si>
  <si>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</si>
  <si>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</si>
  <si>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</si>
  <si>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</si>
  <si>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</si>
  <si>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</si>
  <si>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</si>
  <si>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</si>
  <si>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</si>
  <si>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</si>
  <si>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</si>
  <si>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</si>
  <si>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</si>
  <si>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</si>
  <si>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</si>
  <si>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</si>
  <si>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</si>
  <si>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</si>
  <si>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</si>
  <si>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</si>
  <si>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</si>
  <si>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</si>
  <si>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</si>
  <si>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</si>
  <si>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</si>
  <si>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</si>
  <si>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</si>
  <si>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</si>
  <si>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</si>
  <si>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</si>
  <si>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</si>
  <si>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</si>
  <si>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</si>
  <si>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</si>
  <si>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</si>
  <si>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</si>
  <si>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</si>
  <si>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</si>
  <si>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</si>
  <si>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</si>
  <si>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</si>
  <si>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</si>
  <si>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</si>
  <si>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</si>
  <si>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</si>
  <si>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</si>
  <si>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</si>
  <si>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</si>
  <si>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</si>
  <si>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</si>
  <si>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</si>
  <si>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</si>
  <si>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</si>
  <si>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</si>
  <si>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</si>
  <si>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</si>
  <si>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</si>
  <si>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</si>
  <si>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</si>
  <si>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</si>
  <si>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</si>
  <si>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</si>
  <si>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</si>
  <si>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</si>
  <si>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</si>
  <si>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</si>
  <si>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</si>
  <si>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</si>
  <si>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</si>
  <si>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</si>
  <si>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</si>
  <si>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</si>
  <si>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</si>
  <si>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</si>
  <si>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</si>
  <si>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</si>
  <si>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</si>
  <si>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</si>
  <si>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</si>
  <si>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</si>
  <si>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</si>
  <si>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</si>
  <si>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</si>
  <si>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</si>
  <si>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</si>
  <si>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</si>
  <si>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</si>
  <si>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</si>
  <si>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</si>
  <si>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</si>
  <si>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</si>
  <si>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</si>
  <si>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</si>
  <si>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</si>
  <si>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</si>
  <si>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</si>
  <si>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</si>
  <si>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</si>
  <si>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</si>
  <si>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</si>
  <si>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</si>
  <si>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</si>
  <si>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</si>
  <si>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</si>
  <si>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</si>
  <si>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</si>
  <si>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</si>
  <si>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</si>
  <si>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</si>
  <si>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</si>
  <si>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</si>
  <si>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</si>
  <si>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</si>
  <si>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</si>
  <si>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</si>
  <si>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</si>
  <si>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</si>
  <si>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</si>
  <si>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</si>
  <si>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</si>
  <si>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</si>
  <si>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</si>
  <si>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</si>
  <si>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</si>
  <si>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</si>
  <si>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</si>
  <si>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</si>
  <si>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</si>
  <si>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</si>
  <si>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</si>
  <si>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</si>
  <si>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</si>
  <si>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</si>
  <si>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</si>
  <si>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</si>
  <si>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</si>
  <si>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</si>
  <si>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</si>
  <si>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</si>
  <si>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</si>
  <si>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</si>
  <si>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</si>
  <si>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</si>
  <si>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</si>
  <si>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</si>
  <si>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</si>
  <si>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</si>
  <si>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</si>
  <si>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</si>
  <si>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</si>
  <si>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</si>
  <si>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</si>
  <si>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</si>
  <si>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</si>
  <si>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</si>
  <si>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</si>
  <si>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</si>
  <si>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</si>
  <si>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</si>
  <si>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</si>
  <si>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</si>
  <si>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</si>
  <si>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</si>
  <si>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</si>
  <si>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</si>
  <si>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</si>
  <si>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</si>
  <si>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</si>
  <si>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</si>
  <si>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</si>
  <si>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</si>
  <si>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</si>
  <si>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</si>
  <si>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</si>
  <si>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</si>
  <si>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</si>
  <si>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</si>
  <si>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</si>
  <si>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</si>
  <si>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</si>
  <si>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</si>
  <si>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</si>
  <si>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</si>
  <si>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</si>
  <si>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</si>
  <si>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</si>
  <si>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</si>
  <si>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</si>
  <si>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</si>
  <si>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</si>
  <si>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</si>
  <si>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</si>
  <si>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</si>
  <si>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</si>
  <si>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</si>
  <si>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</si>
  <si>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</si>
  <si>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</si>
  <si>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</si>
  <si>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</si>
  <si>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</si>
  <si>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</si>
  <si>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</si>
  <si>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</si>
  <si>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</si>
  <si>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</si>
  <si>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</si>
  <si>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</si>
  <si>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</si>
  <si>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</si>
  <si>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</si>
  <si>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</si>
  <si>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</si>
  <si>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</si>
  <si>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</si>
  <si>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</si>
  <si>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</si>
  <si>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</si>
  <si>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</si>
  <si>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</si>
  <si>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</si>
  <si>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</si>
  <si>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</si>
  <si>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</si>
  <si>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</si>
  <si>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</si>
  <si>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</si>
  <si>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</si>
  <si>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</si>
  <si>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</si>
  <si>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</si>
  <si>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</si>
  <si>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</si>
  <si>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</si>
  <si>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</si>
  <si>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</si>
  <si>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</si>
  <si>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</si>
  <si>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</si>
  <si>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</si>
  <si>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</si>
  <si>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</si>
  <si>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</si>
  <si>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</si>
  <si>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</si>
  <si>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</si>
  <si>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</si>
  <si>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</si>
  <si>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</si>
  <si>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</si>
  <si>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</si>
  <si>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</si>
  <si>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</si>
  <si>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</si>
  <si>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</si>
  <si>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</si>
  <si>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</si>
  <si>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</si>
  <si>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</si>
  <si>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</si>
  <si>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</si>
  <si>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</si>
  <si>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</si>
  <si>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</si>
  <si>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</si>
  <si>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</si>
  <si>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</si>
  <si>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</si>
  <si>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</si>
  <si>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</si>
  <si>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</si>
  <si>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</si>
  <si>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</si>
  <si>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</si>
  <si>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</si>
  <si>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</si>
  <si>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</si>
  <si>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</si>
  <si>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</si>
  <si>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</si>
  <si>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</si>
  <si>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</si>
  <si>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</si>
  <si>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</si>
  <si>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</si>
  <si>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</si>
  <si>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</si>
  <si>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</si>
  <si>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</si>
  <si>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</si>
  <si>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</si>
  <si>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</si>
  <si>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</si>
  <si>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</si>
  <si>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</si>
  <si>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</si>
  <si>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</si>
  <si>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</si>
  <si>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</si>
  <si>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</si>
  <si>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</si>
  <si>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</si>
  <si>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</si>
  <si>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</si>
  <si>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</si>
  <si>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</si>
  <si>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</si>
  <si>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</si>
  <si>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</si>
  <si>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</si>
  <si>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</si>
  <si>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</si>
  <si>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</si>
  <si>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</si>
  <si>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</si>
  <si>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</si>
  <si>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</si>
  <si>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</si>
  <si>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</si>
  <si>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</si>
  <si>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</si>
  <si>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</si>
  <si>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</si>
  <si>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</si>
  <si>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</si>
  <si>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</si>
  <si>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</si>
  <si>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</si>
  <si>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</si>
  <si>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</si>
  <si>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</si>
  <si>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</si>
  <si>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</si>
  <si>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</si>
  <si>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</si>
  <si>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</si>
  <si>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</si>
  <si>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</si>
  <si>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</si>
  <si>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</si>
  <si>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</si>
  <si>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</si>
  <si>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</si>
  <si>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</si>
  <si>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</si>
  <si>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</si>
  <si>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</si>
  <si>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</si>
  <si>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</si>
  <si>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</si>
  <si>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</si>
  <si>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</si>
  <si>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</si>
  <si>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</si>
  <si>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</si>
  <si>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</si>
  <si>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</si>
  <si>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</si>
  <si>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</si>
  <si>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</si>
  <si>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</si>
  <si>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</si>
  <si>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</si>
  <si>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</si>
  <si>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</si>
  <si>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</si>
  <si>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</si>
  <si>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</si>
  <si>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</si>
  <si>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</si>
  <si>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</si>
  <si>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</si>
  <si>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</si>
  <si>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</si>
  <si>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</si>
  <si>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</si>
  <si>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</si>
  <si>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</si>
  <si>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</si>
  <si>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</si>
  <si>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</si>
  <si>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</si>
  <si>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</si>
  <si>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</si>
  <si>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</si>
  <si>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</si>
  <si>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</si>
  <si>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</si>
  <si>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</si>
  <si>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</si>
  <si>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</si>
  <si>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</si>
  <si>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</si>
  <si>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</si>
  <si>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</si>
  <si>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</si>
  <si>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</si>
  <si>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</si>
  <si>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</si>
  <si>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</si>
  <si>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</si>
  <si>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</si>
  <si>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</si>
  <si>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</si>
  <si>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</si>
  <si>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</si>
  <si>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</si>
  <si>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</si>
  <si>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</si>
  <si>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</si>
  <si>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</si>
  <si>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</si>
  <si>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</si>
  <si>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</si>
  <si>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</si>
  <si>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</si>
  <si>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</si>
  <si>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</si>
  <si>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</si>
  <si>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</si>
  <si>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</si>
  <si>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</si>
  <si>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</si>
  <si>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</si>
  <si>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</si>
  <si>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</si>
  <si>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</si>
  <si>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</si>
  <si>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</si>
  <si>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</si>
  <si>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</si>
  <si>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</si>
  <si>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</si>
  <si>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</si>
  <si>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</si>
  <si>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</si>
  <si>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</si>
  <si>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</si>
  <si>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</si>
  <si>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</si>
  <si>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</si>
  <si>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</si>
  <si>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</si>
  <si>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</si>
  <si>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</si>
  <si>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</si>
  <si>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</si>
  <si>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</si>
  <si>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</si>
  <si>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</si>
  <si>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</si>
  <si>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</si>
  <si>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</si>
  <si>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</si>
  <si>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</si>
  <si>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</si>
  <si>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</si>
  <si>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</si>
  <si>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</si>
  <si>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</si>
  <si>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</si>
  <si>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</si>
  <si>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</si>
  <si>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</si>
  <si>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</si>
  <si>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</si>
  <si>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</si>
  <si>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</si>
  <si>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</si>
  <si>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</si>
  <si>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</si>
  <si>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</si>
  <si>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</si>
  <si>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</si>
  <si>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</si>
  <si>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</si>
  <si>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</si>
  <si>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</si>
  <si>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</si>
  <si>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</si>
  <si>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</si>
  <si>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</si>
  <si>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</si>
  <si>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</si>
  <si>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</si>
  <si>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</si>
  <si>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</si>
  <si>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</si>
  <si>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</si>
  <si>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</si>
  <si>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</si>
  <si>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</si>
  <si>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</si>
  <si>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</si>
  <si>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</si>
  <si>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</si>
  <si>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</si>
  <si>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</si>
  <si>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</si>
  <si>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</si>
  <si>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</si>
  <si>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</si>
  <si>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</si>
  <si>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</si>
  <si>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</si>
  <si>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</si>
  <si>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</si>
  <si>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</si>
  <si>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</si>
  <si>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</si>
  <si>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</si>
  <si>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</si>
  <si>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</si>
  <si>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</si>
  <si>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</si>
  <si>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</si>
  <si>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</si>
  <si>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</si>
  <si>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</si>
  <si>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</si>
  <si>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</si>
  <si>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</si>
  <si>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</si>
  <si>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</si>
  <si>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</si>
  <si>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</si>
  <si>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</si>
  <si>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</si>
  <si>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</si>
  <si>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</si>
  <si>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</si>
  <si>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</si>
  <si>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</si>
  <si>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</si>
  <si>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</si>
  <si>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</si>
  <si>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</si>
  <si>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</si>
  <si>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</si>
  <si>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</si>
  <si>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</si>
  <si>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</si>
  <si>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</si>
  <si>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</si>
  <si>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</si>
  <si>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</si>
  <si>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</si>
  <si>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</si>
  <si>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</si>
  <si>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</si>
  <si>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</si>
  <si>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</si>
  <si>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</si>
  <si>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</si>
  <si>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</si>
  <si>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</si>
  <si>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</si>
  <si>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</si>
  <si>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</si>
  <si>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</si>
  <si>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</si>
  <si>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</si>
  <si>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</si>
  <si>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</si>
  <si>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</si>
  <si>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</si>
  <si>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</si>
  <si>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</si>
  <si>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</si>
  <si>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</si>
  <si>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</si>
  <si>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</si>
  <si>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</si>
  <si>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</si>
  <si>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</si>
  <si>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</si>
  <si>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</si>
  <si>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</si>
  <si>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</si>
  <si>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</si>
  <si>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</si>
  <si>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</si>
  <si>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</si>
  <si>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</si>
  <si>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</si>
  <si>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</si>
  <si>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</si>
  <si>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</si>
  <si>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</si>
  <si>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</si>
  <si>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</si>
  <si>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</si>
  <si>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</si>
  <si>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</si>
  <si>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</si>
  <si>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</si>
  <si>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</si>
  <si>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</si>
  <si>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</si>
  <si>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</si>
  <si>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</si>
  <si>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</si>
  <si>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</si>
  <si>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</si>
  <si>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</si>
  <si>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</si>
  <si>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</si>
  <si>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</si>
  <si>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</si>
  <si>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</si>
  <si>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</si>
  <si>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</si>
  <si>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</si>
  <si>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</si>
  <si>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</si>
  <si>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</si>
  <si>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</si>
  <si>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</si>
  <si>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</si>
  <si>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</si>
  <si>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</si>
  <si>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</si>
  <si>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</si>
  <si>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</si>
  <si>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</si>
  <si>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</si>
  <si>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</si>
  <si>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</si>
  <si>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</si>
  <si>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</si>
  <si>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</si>
  <si>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</si>
  <si>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</si>
  <si>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</si>
  <si>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</si>
  <si>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</si>
  <si>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</si>
  <si>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</si>
  <si>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</si>
  <si>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</si>
  <si>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</si>
  <si>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</si>
  <si>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</si>
  <si>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</si>
  <si>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</si>
  <si>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</si>
  <si>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</si>
  <si>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</si>
  <si>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</si>
  <si>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</si>
  <si>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</si>
  <si>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</si>
  <si>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</si>
  <si>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</si>
  <si>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</si>
  <si>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</si>
  <si>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</si>
  <si>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</si>
  <si>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</si>
  <si>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</si>
  <si>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</si>
  <si>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</si>
  <si>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</si>
  <si>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</si>
  <si>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</si>
  <si>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</si>
  <si>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</si>
  <si>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</si>
  <si>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</si>
  <si>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</si>
  <si>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</si>
  <si>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</si>
  <si>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</si>
  <si>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</si>
  <si>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</si>
  <si>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</si>
  <si>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</si>
  <si>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</si>
  <si>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</si>
  <si>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</si>
  <si>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</si>
  <si>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</si>
  <si>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</si>
  <si>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</si>
  <si>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</si>
  <si>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</si>
  <si>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</si>
  <si>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</si>
  <si>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</si>
  <si>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</si>
  <si>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</si>
  <si>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</si>
  <si>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</si>
  <si>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</si>
  <si>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</si>
  <si>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</si>
  <si>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</si>
  <si>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</si>
  <si>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</si>
  <si>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</si>
  <si>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</si>
  <si>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</si>
  <si>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</si>
  <si>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</si>
  <si>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</si>
  <si>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</si>
  <si>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</si>
  <si>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</si>
  <si>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</si>
  <si>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</si>
  <si>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</si>
  <si>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</si>
  <si>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</si>
  <si>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</si>
  <si>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</si>
  <si>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</si>
  <si>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</si>
  <si>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</si>
  <si>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</si>
  <si>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</si>
  <si>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</si>
  <si>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</si>
  <si>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</si>
  <si>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</si>
  <si>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</si>
  <si>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</si>
  <si>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</si>
  <si>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</si>
  <si>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</si>
  <si>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</si>
  <si>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</si>
  <si>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</si>
  <si>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</si>
  <si>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</si>
  <si>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</si>
  <si>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</si>
  <si>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</si>
  <si>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</si>
  <si>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</si>
  <si>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</si>
  <si>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</si>
  <si>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</si>
  <si>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</si>
  <si>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</si>
  <si>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</si>
  <si>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</si>
  <si>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</si>
  <si>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</si>
  <si>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</si>
  <si>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</si>
  <si>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</si>
  <si>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</si>
  <si>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</si>
  <si>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</si>
  <si>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</si>
  <si>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</si>
  <si>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</si>
  <si>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</si>
  <si>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</si>
  <si>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</si>
  <si>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</si>
  <si>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</si>
  <si>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</si>
  <si>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</si>
  <si>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</si>
  <si>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</si>
  <si>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</si>
  <si>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</si>
  <si>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</si>
  <si>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</si>
  <si>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</si>
  <si>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</si>
  <si>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</si>
  <si>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</si>
  <si>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</si>
  <si>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</si>
  <si>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</si>
  <si>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</si>
  <si>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</si>
  <si>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</si>
  <si>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</si>
  <si>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</si>
  <si>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</si>
  <si>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</si>
  <si>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</si>
  <si>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</si>
  <si>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</si>
  <si>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</si>
  <si>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</si>
  <si>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</si>
  <si>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</si>
  <si>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</si>
  <si>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</si>
  <si>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</si>
  <si>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</si>
  <si>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</si>
  <si>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</si>
  <si>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</si>
  <si>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</si>
  <si>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</si>
  <si>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</si>
  <si>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</si>
  <si>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</si>
  <si>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</si>
  <si>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</si>
  <si>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</si>
  <si>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</si>
  <si>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</si>
  <si>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</si>
  <si>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</si>
  <si>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</si>
  <si>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</si>
  <si>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</si>
  <si>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</si>
  <si>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</si>
  <si>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</si>
  <si>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</si>
  <si>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</si>
  <si>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</si>
  <si>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</si>
  <si>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</si>
  <si>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</si>
  <si>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</si>
  <si>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</si>
  <si>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</si>
  <si>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</si>
  <si>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</si>
  <si>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</si>
  <si>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</si>
  <si>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</si>
  <si>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</si>
  <si>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</si>
  <si>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</si>
  <si>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</si>
  <si>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</si>
  <si>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</si>
  <si>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</si>
  <si>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</si>
  <si>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</si>
  <si>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</si>
  <si>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</si>
  <si>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</si>
  <si>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</si>
  <si>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</si>
  <si>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</si>
  <si>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</si>
  <si>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</si>
  <si>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</si>
  <si>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</si>
  <si>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</si>
  <si>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</si>
  <si>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</si>
  <si>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</si>
  <si>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</si>
  <si>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</si>
  <si>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</si>
  <si>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</si>
  <si>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</si>
  <si>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</si>
  <si>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</si>
  <si>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</si>
  <si>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</si>
  <si>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</si>
  <si>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</si>
  <si>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</si>
  <si>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</si>
  <si>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</si>
  <si>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</si>
  <si>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</si>
  <si>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</si>
  <si>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</si>
  <si>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</si>
  <si>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</si>
  <si>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</si>
  <si>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</si>
  <si>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</si>
  <si>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</si>
  <si>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</si>
  <si>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</si>
  <si>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</si>
  <si>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</si>
  <si>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</si>
  <si>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</si>
  <si>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</si>
  <si>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</si>
  <si>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</si>
  <si>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</si>
  <si>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</si>
  <si>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</si>
  <si>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</si>
  <si>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</si>
  <si>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</si>
  <si>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</si>
  <si>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</si>
  <si>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</si>
  <si>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</si>
  <si>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</si>
  <si>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</si>
  <si>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</si>
  <si>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</si>
  <si>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</si>
  <si>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</si>
  <si>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</si>
  <si>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</si>
  <si>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</si>
  <si>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</si>
  <si>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</si>
  <si>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</si>
  <si>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</si>
  <si>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</si>
  <si>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</si>
  <si>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</si>
  <si>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</si>
  <si>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</si>
  <si>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</si>
  <si>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</si>
  <si>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</si>
  <si>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</si>
  <si>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</si>
  <si>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</si>
  <si>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</si>
  <si>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</si>
  <si>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</si>
  <si>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</si>
  <si>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</si>
  <si>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</si>
  <si>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</si>
  <si>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</si>
  <si>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</si>
  <si>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</si>
  <si>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</si>
  <si>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</si>
  <si>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</si>
  <si>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</si>
  <si>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</si>
  <si>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</si>
  <si>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</si>
  <si>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</si>
  <si>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</si>
  <si>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</si>
  <si>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</si>
  <si>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</si>
  <si>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</si>
  <si>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</si>
  <si>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</si>
  <si>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</si>
  <si>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</si>
  <si>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</si>
  <si>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</si>
  <si>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</si>
  <si>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</si>
  <si>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</si>
  <si>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</si>
  <si>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</si>
  <si>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</si>
  <si>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</si>
  <si>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</si>
  <si>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</si>
  <si>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</si>
  <si>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</si>
  <si>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</si>
  <si>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</si>
  <si>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</si>
  <si>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</si>
  <si>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</si>
  <si>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</si>
  <si>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</si>
  <si>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</si>
  <si>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</si>
  <si>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</si>
  <si>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</si>
  <si>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</si>
  <si>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</si>
  <si>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</si>
  <si>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</si>
  <si>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</si>
  <si>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</si>
  <si>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</si>
  <si>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</si>
  <si>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</si>
  <si>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</si>
  <si>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</si>
  <si>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</si>
  <si>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</si>
  <si>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</si>
  <si>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</si>
  <si>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</si>
  <si>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</si>
  <si>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</si>
  <si>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</si>
  <si>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</si>
  <si>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</si>
  <si>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</si>
  <si>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</si>
  <si>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</si>
  <si>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</si>
  <si>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</si>
  <si>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</si>
  <si>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</si>
  <si>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</si>
  <si>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</si>
  <si>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</si>
  <si>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</si>
  <si>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</si>
  <si>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</si>
  <si>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</si>
  <si>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</si>
  <si>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</si>
  <si>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</si>
  <si>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</si>
  <si>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</si>
  <si>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</si>
  <si>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</si>
  <si>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</si>
  <si>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</si>
  <si>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</si>
  <si>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</si>
  <si>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</si>
  <si>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</si>
  <si>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</si>
  <si>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</si>
  <si>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</si>
  <si>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</si>
  <si>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</si>
  <si>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</si>
  <si>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</si>
  <si>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</si>
  <si>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</si>
  <si>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</si>
  <si>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</si>
  <si>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</si>
  <si>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</si>
  <si>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</si>
  <si>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</si>
  <si>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</si>
  <si>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</si>
  <si>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</si>
  <si>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</si>
  <si>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</si>
  <si>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</si>
  <si>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</si>
  <si>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</si>
  <si>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</si>
  <si>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</si>
  <si>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</si>
  <si>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</si>
  <si>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</si>
  <si>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</si>
  <si>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</si>
  <si>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</si>
  <si>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</si>
  <si>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</si>
  <si>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</si>
  <si>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</si>
  <si>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</si>
  <si>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</si>
  <si>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</si>
  <si>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</si>
  <si>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</si>
  <si>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</si>
  <si>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</si>
  <si>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</si>
  <si>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</si>
  <si>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</si>
  <si>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</si>
  <si>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</si>
  <si>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</si>
  <si>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</si>
  <si>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</si>
  <si>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</si>
  <si>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</si>
  <si>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</si>
  <si>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</si>
  <si>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</si>
  <si>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</si>
  <si>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</si>
  <si>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</si>
  <si>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</si>
  <si>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</si>
  <si>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</si>
  <si>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</si>
  <si>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</si>
  <si>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</si>
  <si>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</si>
  <si>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</si>
  <si>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</si>
  <si>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</si>
  <si>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</si>
  <si>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</si>
  <si>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</si>
  <si>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</si>
  <si>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</si>
  <si>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</si>
  <si>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</si>
  <si>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</si>
  <si>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</si>
  <si>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</si>
  <si>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</si>
  <si>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</si>
  <si>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</si>
  <si>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</si>
  <si>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</si>
  <si>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</si>
  <si>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</si>
  <si>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</si>
  <si>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</si>
  <si>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</si>
  <si>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</si>
  <si>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</si>
  <si>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</si>
  <si>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</si>
  <si>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</si>
  <si>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</si>
  <si>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</si>
  <si>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</si>
  <si>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</si>
  <si>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</si>
  <si>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</si>
  <si>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</si>
  <si>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</si>
  <si>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</si>
  <si>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</si>
  <si>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</si>
  <si>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</si>
  <si>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</si>
  <si>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</si>
  <si>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</si>
  <si>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</si>
  <si>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</si>
  <si>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</si>
  <si>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</si>
  <si>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</si>
  <si>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</si>
  <si>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</si>
  <si>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</si>
  <si>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</si>
  <si>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</si>
  <si>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</si>
  <si>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</si>
  <si>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</si>
  <si>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</si>
  <si>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</si>
  <si>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</si>
  <si>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</si>
  <si>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</si>
  <si>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</si>
  <si>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</si>
  <si>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</si>
  <si>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</si>
  <si>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</si>
  <si>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</si>
  <si>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</si>
  <si>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</si>
  <si>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</si>
  <si>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</si>
  <si>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</si>
  <si>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</si>
  <si>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</si>
  <si>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</si>
  <si>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</si>
  <si>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</si>
  <si>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</si>
  <si>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</si>
  <si>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</si>
  <si>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</si>
  <si>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</si>
  <si>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</si>
  <si>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</si>
  <si>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</si>
  <si>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</si>
  <si>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</si>
  <si>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</si>
  <si>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</si>
  <si>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</si>
  <si>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</si>
  <si>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</si>
  <si>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</si>
  <si>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</si>
  <si>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</si>
  <si>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</si>
  <si>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</si>
  <si>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</si>
  <si>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</si>
  <si>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</si>
  <si>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</si>
  <si>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</si>
  <si>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</si>
  <si>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</si>
  <si>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</si>
  <si>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</si>
  <si>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</si>
  <si>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</si>
  <si>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</si>
  <si>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</si>
  <si>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</si>
  <si>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</si>
  <si>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</si>
  <si>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</si>
  <si>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</si>
  <si>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</si>
  <si>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</si>
  <si>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</si>
  <si>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</si>
  <si>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</si>
  <si>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</si>
  <si>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</si>
  <si>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</si>
  <si>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</si>
  <si>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</si>
  <si>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</si>
  <si>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</si>
  <si>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</si>
  <si>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</si>
  <si>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</si>
  <si>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</si>
  <si>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</si>
  <si>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</si>
  <si>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</si>
  <si>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</si>
  <si>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</si>
  <si>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</si>
  <si>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</si>
  <si>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</si>
  <si>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</si>
  <si>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</si>
  <si>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</si>
  <si>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</si>
  <si>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</si>
  <si>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</si>
  <si>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</si>
  <si>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</si>
  <si>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</si>
  <si>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</si>
  <si>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</si>
  <si>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</si>
  <si>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</si>
  <si>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</si>
  <si>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</si>
  <si>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</si>
  <si>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</si>
  <si>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</si>
  <si>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</si>
  <si>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</si>
  <si>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</si>
  <si>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</si>
  <si>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</si>
  <si>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</si>
  <si>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</si>
  <si>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</si>
  <si>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</si>
  <si>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</si>
  <si>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</si>
  <si>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</si>
  <si>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</si>
  <si>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</si>
  <si>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</si>
  <si>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</si>
  <si>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</si>
  <si>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</si>
  <si>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</si>
  <si>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</si>
  <si>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</si>
  <si>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</si>
  <si>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</si>
  <si>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</si>
  <si>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</si>
  <si>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</si>
  <si>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</si>
  <si>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</si>
  <si>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</si>
  <si>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</si>
  <si>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</si>
  <si>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</si>
  <si>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</si>
  <si>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</si>
  <si>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</si>
  <si>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</si>
  <si>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</si>
  <si>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</si>
  <si>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</si>
  <si>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</si>
  <si>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</si>
  <si>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</si>
  <si>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</si>
  <si>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</si>
  <si>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</si>
  <si>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</si>
  <si>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</si>
  <si>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</si>
  <si>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</si>
  <si>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</si>
  <si>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</si>
  <si>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</si>
  <si>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</si>
  <si>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</si>
  <si>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</si>
  <si>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</si>
  <si>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</si>
  <si>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</si>
  <si>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</si>
  <si>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</si>
  <si>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</si>
  <si>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</si>
  <si>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</si>
  <si>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</si>
  <si>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</si>
  <si>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</si>
  <si>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</si>
  <si>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</si>
  <si>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</si>
  <si>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</si>
  <si>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</si>
  <si>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</si>
  <si>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</si>
  <si>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</si>
  <si>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</si>
  <si>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</si>
  <si>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</si>
  <si>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</si>
  <si>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</si>
  <si>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</si>
  <si>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</si>
  <si>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</si>
  <si>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</si>
  <si>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</si>
  <si>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</si>
  <si>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</si>
  <si>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</si>
  <si>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</si>
  <si>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</si>
  <si>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</si>
  <si>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</si>
  <si>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</si>
  <si>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</si>
  <si>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</si>
  <si>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</si>
  <si>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</si>
  <si>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</si>
  <si>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</si>
  <si>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</si>
  <si>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</si>
  <si>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</si>
  <si>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</si>
  <si>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</si>
  <si>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</si>
  <si>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</si>
  <si>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</si>
  <si>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</si>
  <si>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</si>
  <si>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</si>
  <si>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</si>
  <si>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</si>
  <si>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</si>
  <si>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</si>
  <si>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</si>
  <si>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</si>
  <si>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</si>
  <si>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</si>
  <si>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</si>
  <si>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</si>
  <si>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</si>
  <si>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</si>
  <si>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</si>
  <si>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</si>
  <si>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</si>
  <si>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</si>
  <si>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</si>
  <si>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</si>
  <si>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</si>
  <si>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</si>
  <si>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</si>
  <si>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</si>
  <si>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</si>
  <si>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</si>
  <si>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</si>
  <si>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</si>
  <si>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</si>
  <si>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</si>
  <si>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</si>
  <si>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</si>
  <si>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</si>
  <si>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</si>
  <si>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</si>
  <si>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</si>
  <si>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</si>
  <si>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</si>
  <si>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</si>
  <si>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</si>
  <si>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</si>
  <si>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</si>
  <si>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</si>
  <si>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</si>
  <si>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</si>
  <si>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</si>
  <si>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</si>
  <si>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</si>
  <si>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</si>
  <si>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</si>
  <si>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</si>
  <si>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</si>
  <si>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</si>
  <si>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</si>
  <si>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</si>
  <si>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</si>
  <si>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</si>
  <si>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</si>
  <si>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</si>
  <si>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</si>
  <si>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</si>
  <si>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</si>
  <si>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</si>
  <si>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</si>
  <si>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</si>
  <si>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</si>
  <si>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</si>
  <si>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</si>
  <si>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</si>
  <si>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</si>
  <si>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</si>
  <si>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</si>
  <si>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</si>
  <si>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</si>
  <si>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</si>
  <si>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</si>
  <si>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</si>
  <si>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</si>
  <si>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</si>
  <si>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</si>
  <si>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</si>
  <si>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</si>
  <si>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</si>
  <si>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</si>
  <si>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</si>
  <si>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</si>
  <si>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</si>
  <si>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</si>
  <si>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</si>
  <si>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</si>
  <si>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</si>
  <si>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</si>
  <si>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</si>
  <si>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</si>
  <si>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</si>
  <si>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</si>
  <si>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</si>
  <si>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</si>
  <si>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</si>
  <si>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</si>
  <si>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</si>
  <si>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</si>
  <si>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</si>
  <si>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</si>
  <si>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</si>
  <si>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</si>
  <si>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</si>
  <si>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</si>
  <si>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</si>
  <si>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</si>
  <si>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</si>
  <si>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</si>
  <si>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</si>
  <si>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</si>
  <si>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</si>
  <si>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</si>
  <si>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</si>
  <si>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</si>
  <si>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</si>
  <si>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</si>
  <si>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</si>
  <si>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</si>
  <si>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</si>
  <si>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</si>
  <si>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</si>
  <si>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</si>
  <si>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</si>
  <si>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</si>
  <si>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</si>
  <si>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</si>
  <si>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</si>
  <si>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</si>
  <si>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</si>
  <si>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</si>
  <si>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</si>
  <si>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</si>
  <si>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</si>
  <si>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</si>
  <si>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</si>
  <si>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</si>
  <si>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</si>
  <si>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</si>
  <si>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</si>
  <si>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</si>
  <si>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</si>
  <si>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</si>
  <si>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</si>
  <si>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</si>
  <si>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</si>
  <si>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</si>
  <si>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</si>
  <si>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</si>
  <si>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</si>
  <si>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</si>
  <si>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</si>
  <si>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</si>
  <si>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</si>
  <si>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</si>
  <si>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</si>
  <si>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</si>
  <si>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</si>
  <si>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</si>
  <si>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</si>
  <si>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</si>
  <si>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</si>
  <si>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</si>
  <si>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</si>
  <si>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</si>
  <si>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</si>
  <si>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</si>
  <si>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</si>
  <si>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</si>
  <si>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</si>
  <si>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</si>
  <si>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</si>
  <si>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</si>
  <si>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</si>
  <si>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</si>
  <si>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</si>
  <si>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</si>
  <si>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</si>
  <si>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</si>
  <si>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</si>
  <si>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</si>
  <si>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</si>
  <si>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</si>
  <si>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</si>
  <si>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</si>
  <si>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</si>
  <si>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</si>
  <si>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</si>
  <si>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</si>
  <si>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</si>
  <si>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</si>
  <si>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</si>
  <si>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</si>
  <si>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</si>
  <si>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</si>
  <si>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</si>
  <si>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</si>
  <si>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</si>
  <si>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</si>
  <si>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</si>
  <si>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</si>
  <si>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</si>
  <si>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</si>
  <si>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</si>
  <si>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</si>
  <si>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</si>
  <si>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</si>
  <si>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</si>
  <si>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</si>
  <si>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</si>
  <si>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</si>
  <si>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</si>
  <si>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</si>
  <si>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</si>
  <si>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</si>
  <si>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</si>
  <si>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</si>
  <si>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</si>
  <si>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</si>
  <si>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</si>
  <si>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</si>
  <si>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</si>
  <si>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</si>
  <si>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</si>
  <si>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</si>
  <si>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</si>
  <si>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</si>
  <si>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</si>
  <si>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</si>
  <si>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</si>
  <si>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</si>
  <si>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</si>
  <si>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</si>
  <si>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</si>
  <si>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</si>
  <si>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</si>
  <si>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</si>
  <si>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</si>
  <si>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</si>
  <si>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</si>
  <si>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</si>
  <si>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</si>
  <si>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</si>
  <si>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</si>
  <si>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</si>
  <si>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</si>
  <si>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</si>
  <si>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</si>
  <si>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</si>
  <si>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</si>
  <si>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</si>
  <si>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</si>
  <si>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</si>
  <si>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</si>
  <si>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</si>
  <si>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</si>
  <si>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</si>
  <si>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</si>
  <si>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</si>
  <si>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</si>
  <si>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</si>
  <si>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</si>
  <si>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</si>
  <si>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</si>
  <si>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</si>
  <si>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</si>
  <si>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</si>
  <si>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</si>
  <si>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</si>
  <si>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</si>
  <si>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</si>
  <si>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</si>
  <si>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</si>
  <si>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</si>
  <si>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</si>
  <si>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</si>
  <si>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</si>
  <si>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</si>
  <si>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</si>
  <si>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</si>
  <si>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</si>
  <si>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</si>
  <si>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</si>
  <si>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</si>
  <si>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</si>
  <si>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</si>
  <si>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</si>
  <si>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</si>
  <si>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</si>
  <si>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</si>
  <si>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</si>
  <si>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</si>
  <si>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</si>
  <si>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</si>
  <si>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</si>
  <si>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</si>
  <si>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</si>
  <si>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</si>
  <si>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</si>
  <si>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</si>
  <si>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</si>
  <si>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</si>
  <si>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</si>
  <si>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</si>
  <si>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</si>
  <si>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</si>
  <si>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</si>
  <si>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</si>
  <si>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</si>
  <si>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</si>
  <si>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</si>
  <si>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</si>
  <si>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</si>
  <si>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</si>
  <si>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</si>
  <si>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</si>
  <si>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</si>
  <si>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</si>
  <si>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</si>
  <si>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</si>
  <si>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</si>
  <si>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</si>
  <si>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</si>
  <si>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</si>
  <si>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</si>
  <si>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</si>
  <si>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</si>
  <si>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</si>
  <si>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</si>
  <si>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</si>
  <si>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</si>
  <si>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</si>
  <si>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</si>
  <si>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</si>
  <si>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</si>
  <si>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</si>
  <si>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</si>
  <si>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</si>
  <si>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</si>
  <si>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</si>
  <si>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</si>
  <si>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</si>
  <si>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</si>
  <si>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</si>
  <si>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</si>
  <si>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</si>
  <si>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</si>
  <si>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</si>
  <si>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</si>
  <si>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</si>
  <si>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</si>
  <si>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</si>
  <si>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</si>
  <si>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</si>
  <si>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</si>
  <si>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</si>
  <si>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</si>
  <si>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</si>
  <si>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</si>
  <si>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</si>
  <si>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</si>
  <si>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</si>
  <si>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</si>
  <si>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</si>
  <si>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</si>
  <si>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</si>
  <si>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</si>
  <si>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</si>
  <si>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</si>
  <si>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</si>
  <si>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</si>
  <si>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</si>
  <si>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</si>
  <si>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</si>
  <si>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</si>
  <si>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</si>
  <si>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</si>
  <si>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</si>
  <si>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</si>
  <si>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</si>
  <si>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</si>
  <si>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</si>
  <si>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</si>
  <si>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</si>
  <si>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</si>
  <si>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</si>
  <si>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</si>
  <si>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</si>
  <si>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</si>
  <si>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</si>
  <si>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</si>
  <si>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</si>
  <si>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</si>
  <si>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</si>
  <si>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</si>
  <si>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</si>
  <si>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</si>
  <si>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</si>
  <si>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</si>
  <si>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</si>
  <si>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</si>
  <si>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</si>
  <si>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</si>
  <si>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</si>
  <si>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</si>
  <si>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</si>
  <si>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</si>
  <si>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</si>
  <si>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</si>
  <si>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</si>
  <si>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</si>
  <si>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</si>
  <si>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</si>
  <si>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</si>
  <si>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</si>
  <si>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</si>
  <si>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</si>
  <si>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</si>
  <si>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</si>
  <si>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</si>
  <si>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</si>
  <si>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</si>
  <si>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</si>
  <si>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</si>
  <si>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</si>
  <si>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</si>
  <si>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</si>
  <si>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</si>
  <si>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</si>
  <si>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</si>
  <si>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</si>
  <si>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</si>
  <si>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</si>
  <si>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</si>
  <si>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</si>
  <si>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</si>
  <si>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</si>
  <si>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</si>
  <si>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</si>
  <si>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</si>
  <si>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</si>
  <si>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</si>
  <si>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</si>
  <si>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</si>
  <si>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</si>
  <si>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</si>
  <si>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</si>
  <si>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</si>
  <si>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</si>
  <si>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</si>
  <si>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</si>
  <si>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</si>
  <si>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</si>
  <si>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</si>
  <si>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</si>
  <si>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</si>
  <si>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</si>
  <si>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</si>
  <si>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</si>
  <si>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</si>
  <si>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</si>
  <si>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</si>
  <si>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</si>
  <si>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</si>
  <si>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</si>
  <si>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</si>
  <si>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</si>
  <si>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</si>
  <si>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</si>
  <si>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</si>
  <si>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</si>
  <si>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</si>
  <si>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</si>
  <si>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</si>
  <si>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</si>
  <si>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</si>
  <si>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</si>
  <si>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</si>
  <si>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</si>
  <si>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</si>
  <si>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</si>
  <si>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</si>
  <si>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</si>
  <si>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</si>
  <si>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</si>
  <si>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</si>
  <si>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</si>
  <si>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</si>
  <si>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</si>
  <si>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</si>
  <si>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</si>
  <si>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</si>
  <si>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</si>
  <si>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</si>
  <si>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</si>
  <si>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</si>
  <si>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</si>
  <si>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</si>
  <si>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</si>
  <si>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</si>
  <si>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</si>
  <si>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</si>
  <si>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</si>
  <si>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</si>
  <si>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</si>
  <si>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</si>
  <si>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</si>
  <si>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</si>
  <si>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</si>
  <si>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</si>
  <si>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</si>
  <si>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</si>
  <si>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</si>
  <si>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</si>
  <si>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</si>
  <si>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</si>
  <si>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</si>
  <si>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</si>
  <si>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</si>
  <si>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</si>
  <si>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</si>
  <si>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</si>
  <si>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</si>
  <si>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</si>
  <si>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</si>
  <si>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</si>
  <si>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</si>
  <si>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</si>
  <si>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</si>
  <si>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</si>
  <si>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</si>
  <si>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</si>
  <si>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</si>
  <si>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</si>
  <si>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</si>
  <si>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</si>
  <si>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</si>
  <si>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</si>
  <si>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</si>
  <si>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</si>
  <si>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</si>
  <si>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</si>
  <si>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</si>
  <si>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</si>
  <si>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</si>
  <si>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</si>
  <si>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</si>
  <si>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</si>
  <si>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</si>
  <si>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</si>
  <si>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</si>
  <si>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</si>
  <si>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</si>
  <si>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</si>
  <si>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</si>
  <si>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</si>
  <si>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</si>
  <si>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</si>
  <si>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</si>
  <si>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</si>
  <si>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</si>
  <si>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</si>
  <si>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</si>
  <si>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</si>
  <si>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</si>
  <si>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</si>
  <si>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</si>
  <si>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</si>
  <si>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</si>
  <si>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</si>
  <si>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</si>
  <si>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</si>
  <si>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</si>
  <si>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</si>
  <si>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</si>
  <si>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</si>
  <si>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</si>
  <si>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</si>
  <si>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</si>
  <si>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</si>
  <si>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</si>
  <si>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</si>
  <si>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</si>
  <si>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</si>
  <si>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</si>
  <si>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</si>
  <si>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</si>
  <si>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</si>
  <si>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</si>
  <si>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</si>
  <si>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</si>
  <si>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</si>
  <si>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</si>
  <si>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</si>
  <si>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</si>
  <si>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</si>
  <si>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</si>
  <si>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</si>
  <si>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</si>
  <si>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</si>
  <si>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</si>
  <si>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</si>
  <si>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</si>
  <si>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</si>
  <si>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</si>
  <si>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</si>
  <si>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</si>
  <si>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</si>
  <si>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</si>
  <si>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</si>
  <si>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</si>
  <si>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</si>
  <si>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</si>
  <si>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</si>
  <si>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</si>
  <si>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</si>
  <si>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</si>
  <si>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</si>
  <si>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</si>
  <si>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</si>
  <si>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</si>
  <si>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</si>
  <si>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</si>
  <si>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</si>
  <si>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</si>
  <si>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</si>
  <si>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</si>
  <si>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</si>
  <si>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</si>
  <si>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</si>
  <si>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</si>
  <si>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</si>
  <si>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</si>
  <si>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</si>
  <si>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</si>
  <si>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</si>
  <si>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</si>
  <si>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</si>
  <si>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</si>
  <si>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</si>
  <si>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</si>
  <si>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</si>
  <si>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</si>
  <si>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</si>
  <si>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</si>
  <si>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</si>
  <si>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</si>
  <si>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</si>
  <si>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</si>
  <si>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</si>
  <si>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</si>
  <si>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</si>
  <si>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</si>
  <si>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</si>
  <si>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</si>
  <si>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</si>
  <si>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</si>
  <si>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</si>
  <si>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</si>
  <si>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</si>
  <si>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</si>
  <si>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</si>
  <si>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</si>
  <si>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</si>
  <si>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</si>
  <si>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</si>
  <si>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</si>
  <si>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</si>
  <si>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</si>
  <si>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</si>
  <si>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</si>
  <si>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</si>
  <si>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</si>
  <si>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</si>
  <si>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</si>
  <si>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</si>
  <si>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</si>
  <si>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</si>
  <si>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</si>
  <si>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</si>
  <si>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</si>
  <si>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</si>
  <si>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</si>
  <si>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</si>
  <si>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</si>
  <si>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</si>
  <si>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</si>
  <si>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</si>
  <si>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</si>
  <si>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</si>
  <si>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</si>
  <si>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</si>
  <si>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</si>
  <si>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</si>
  <si>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</si>
  <si>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</si>
  <si>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</si>
  <si>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</si>
  <si>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</si>
  <si>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</si>
  <si>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</si>
  <si>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</si>
  <si>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</si>
  <si>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</si>
  <si>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</si>
  <si>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</si>
  <si>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</si>
  <si>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</si>
  <si>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</si>
  <si>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</si>
  <si>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</si>
  <si>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</si>
  <si>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</si>
  <si>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</si>
  <si>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</si>
  <si>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</si>
  <si>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</si>
  <si>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</si>
  <si>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</si>
  <si>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</si>
  <si>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</si>
  <si>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</si>
  <si>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</si>
  <si>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</si>
  <si>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</si>
  <si>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</si>
  <si>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</si>
  <si>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</si>
  <si>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</si>
  <si>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</si>
  <si>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</si>
  <si>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</si>
  <si>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</si>
  <si>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</si>
  <si>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</si>
  <si>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</si>
  <si>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</si>
  <si>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</si>
  <si>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</si>
  <si>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</si>
  <si>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</si>
  <si>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</si>
  <si>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</si>
  <si>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</si>
  <si>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</si>
  <si>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</si>
  <si>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</si>
  <si>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</si>
  <si>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</si>
  <si>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</si>
  <si>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</si>
  <si>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</si>
  <si>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</si>
  <si>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</si>
  <si>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</si>
  <si>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</si>
  <si>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</si>
  <si>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</si>
  <si>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</si>
  <si>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</si>
  <si>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</si>
  <si>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</si>
  <si>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</si>
  <si>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</si>
  <si>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</si>
  <si>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</si>
  <si>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</si>
  <si>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</si>
  <si>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</si>
  <si>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</si>
  <si>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</si>
  <si>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</si>
  <si>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</si>
  <si>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</si>
  <si>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</si>
  <si>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</si>
  <si>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</si>
  <si>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</si>
  <si>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</si>
  <si>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</si>
  <si>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</si>
  <si>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</si>
  <si>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</si>
  <si>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</si>
  <si>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</si>
  <si>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</si>
  <si>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</si>
  <si>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</si>
  <si>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</si>
  <si>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</si>
  <si>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</si>
  <si>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</si>
  <si>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</si>
  <si>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</si>
  <si>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</si>
  <si>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</si>
  <si>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</si>
  <si>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</si>
  <si>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</si>
  <si>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</si>
  <si>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</si>
  <si>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</si>
  <si>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</si>
  <si>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</si>
  <si>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</si>
  <si>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</si>
  <si>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</si>
  <si>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</si>
  <si>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</si>
  <si>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</si>
  <si>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</si>
  <si>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</si>
  <si>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</si>
  <si>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</si>
  <si>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</si>
  <si>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</si>
  <si>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</si>
  <si>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</si>
  <si>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</si>
  <si>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</si>
  <si>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</si>
  <si>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</si>
  <si>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</si>
  <si>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</si>
  <si>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</si>
  <si>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</si>
  <si>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</si>
  <si>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</si>
  <si>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</si>
  <si>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</si>
  <si>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</si>
  <si>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</si>
  <si>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</si>
  <si>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</si>
  <si>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</si>
  <si>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</si>
  <si>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</si>
  <si>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</si>
  <si>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</si>
  <si>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</si>
  <si>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</si>
  <si>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</si>
  <si>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</si>
  <si>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</si>
  <si>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</si>
  <si>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</si>
  <si>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</si>
  <si>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</si>
  <si>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</si>
  <si>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</si>
  <si>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</si>
  <si>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</si>
  <si>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</si>
  <si>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</si>
  <si>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</si>
  <si>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</si>
  <si>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</si>
  <si>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</si>
  <si>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</si>
  <si>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</si>
  <si>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</si>
  <si>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</si>
  <si>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</si>
  <si>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</si>
  <si>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</si>
  <si>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</si>
  <si>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</si>
  <si>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</si>
  <si>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</si>
  <si>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</si>
  <si>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</si>
  <si>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</si>
  <si>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</si>
  <si>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</si>
  <si>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</si>
  <si>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</si>
  <si>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</si>
  <si>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</si>
  <si>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</si>
  <si>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</si>
  <si>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</si>
  <si>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</si>
  <si>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</si>
  <si>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</si>
  <si>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</si>
  <si>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</si>
  <si>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</si>
  <si>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</si>
  <si>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</si>
  <si>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</si>
  <si>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</si>
  <si>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</si>
  <si>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</si>
  <si>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</si>
  <si>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</si>
  <si>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</si>
  <si>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</si>
  <si>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</si>
  <si>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</si>
  <si>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</si>
  <si>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</si>
  <si>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</si>
  <si>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</si>
  <si>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</si>
  <si>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</si>
  <si>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</si>
  <si>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</si>
  <si>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</si>
  <si>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</si>
  <si>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</si>
  <si>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</si>
  <si>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</si>
  <si>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</si>
  <si>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</si>
  <si>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</si>
  <si>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</si>
  <si>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</si>
  <si>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</si>
  <si>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</si>
  <si>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</si>
  <si>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</si>
  <si>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</si>
  <si>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</si>
  <si>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</si>
  <si>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</si>
  <si>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</si>
  <si>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</si>
  <si>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</si>
  <si>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</si>
  <si>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</si>
  <si>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</si>
  <si>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</si>
  <si>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</si>
  <si>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</si>
  <si>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</si>
  <si>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</si>
  <si>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</si>
  <si>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</si>
  <si>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</si>
  <si>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</si>
  <si>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</si>
  <si>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</si>
  <si>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</si>
  <si>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</si>
  <si>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</si>
  <si>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</si>
  <si>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</si>
  <si>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</si>
  <si>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</si>
  <si>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</si>
  <si>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</si>
  <si>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</si>
  <si>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</si>
  <si>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</si>
  <si>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</si>
  <si>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</si>
  <si>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</si>
  <si>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</si>
  <si>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</si>
  <si>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</si>
  <si>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</si>
  <si>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</si>
  <si>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</si>
  <si>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</si>
  <si>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</si>
  <si>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</si>
  <si>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</si>
  <si>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</si>
  <si>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</si>
  <si>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</si>
  <si>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</si>
  <si>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</si>
  <si>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</si>
  <si>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</si>
  <si>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</si>
  <si>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</si>
  <si>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</si>
  <si>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</si>
  <si>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</si>
  <si>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</si>
  <si>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</si>
  <si>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</si>
  <si>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</si>
  <si>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</si>
  <si>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</si>
  <si>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</si>
  <si>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</si>
  <si>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</si>
  <si>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</si>
  <si>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</si>
  <si>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</si>
  <si>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</si>
  <si>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</si>
  <si>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</si>
  <si>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</si>
  <si>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</si>
  <si>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</si>
  <si>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</si>
  <si>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</si>
  <si>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</si>
  <si>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</si>
  <si>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</si>
  <si>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</si>
  <si>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</si>
  <si>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</si>
  <si>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</si>
  <si>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</si>
  <si>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</si>
  <si>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</si>
  <si>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</si>
  <si>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</si>
  <si>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</si>
  <si>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</si>
  <si>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</si>
  <si>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</si>
  <si>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</si>
  <si>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</si>
  <si>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</si>
  <si>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</si>
  <si>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</si>
  <si>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</si>
  <si>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</si>
  <si>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</si>
  <si>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</si>
  <si>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</si>
  <si>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</si>
  <si>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</si>
  <si>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</si>
  <si>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</si>
  <si>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</si>
  <si>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</si>
  <si>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</si>
  <si>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</si>
  <si>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</si>
  <si>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</si>
  <si>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</si>
  <si>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</si>
  <si>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</si>
  <si>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</si>
  <si>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</si>
  <si>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</si>
  <si>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</si>
  <si>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</si>
  <si>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</si>
  <si>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</si>
  <si>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</si>
  <si>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</si>
  <si>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</si>
  <si>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</si>
  <si>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</si>
  <si>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</si>
  <si>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</si>
  <si>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</si>
  <si>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</si>
  <si>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</si>
  <si>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</si>
  <si>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</si>
  <si>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</si>
  <si>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</si>
  <si>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</si>
  <si>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</si>
  <si>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</si>
  <si>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</si>
  <si>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</si>
  <si>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</si>
  <si>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</si>
  <si>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</si>
  <si>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</si>
  <si>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</si>
  <si>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</si>
  <si>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</si>
  <si>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</si>
  <si>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</si>
  <si>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</si>
  <si>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</si>
  <si>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</si>
  <si>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</si>
  <si>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</si>
  <si>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</si>
  <si>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</si>
  <si>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</si>
  <si>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</si>
  <si>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</si>
  <si>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</si>
  <si>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</si>
  <si>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</si>
  <si>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</si>
  <si>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</si>
  <si>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</si>
  <si>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</si>
  <si>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</si>
  <si>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</si>
  <si>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</si>
  <si>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</si>
  <si>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</si>
  <si>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</si>
  <si>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</si>
  <si>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</si>
  <si>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</si>
  <si>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</si>
  <si>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</si>
  <si>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</si>
  <si>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</si>
  <si>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</si>
  <si>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</si>
  <si>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</si>
  <si>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</si>
  <si>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</si>
  <si>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</si>
  <si>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</si>
  <si>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</si>
  <si>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</si>
  <si>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</si>
  <si>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</si>
  <si>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</si>
  <si>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</si>
  <si>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</si>
  <si>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</si>
  <si>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</si>
  <si>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</si>
  <si>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</si>
  <si>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</si>
  <si>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</si>
  <si>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</si>
  <si>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</si>
  <si>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</si>
  <si>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</si>
  <si>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</si>
  <si>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</si>
  <si>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</si>
  <si>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</si>
  <si>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</si>
  <si>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</si>
  <si>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</si>
  <si>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</si>
  <si>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</si>
  <si>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</si>
  <si>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</si>
  <si>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</si>
  <si>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</si>
  <si>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</si>
  <si>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</si>
  <si>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</si>
  <si>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</si>
  <si>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</si>
  <si>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</si>
  <si>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</si>
  <si>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</si>
  <si>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</si>
  <si>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</si>
  <si>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</si>
  <si>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</si>
  <si>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</si>
  <si>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</si>
  <si>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</si>
  <si>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</si>
  <si>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</si>
  <si>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</si>
  <si>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</si>
  <si>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</si>
  <si>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</si>
  <si>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</si>
  <si>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</si>
  <si>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</si>
  <si>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</si>
  <si>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</si>
  <si>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</si>
  <si>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</si>
  <si>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</si>
  <si>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</si>
  <si>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</si>
  <si>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</si>
  <si>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</si>
  <si>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</si>
  <si>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</si>
  <si>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</si>
  <si>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</si>
  <si>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</si>
  <si>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</si>
  <si>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</si>
  <si>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</si>
  <si>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</si>
  <si>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</si>
  <si>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</si>
  <si>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</si>
  <si>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</si>
  <si>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</si>
  <si>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</si>
  <si>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</si>
  <si>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</si>
  <si>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</si>
  <si>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</si>
  <si>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</si>
  <si>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</si>
  <si>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</si>
  <si>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</si>
  <si>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</si>
  <si>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</si>
  <si>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</si>
  <si>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</si>
  <si>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</si>
  <si>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</si>
  <si>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</si>
  <si>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</si>
  <si>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</si>
  <si>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</si>
  <si>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</si>
  <si>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</si>
  <si>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</si>
  <si>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</si>
  <si>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</si>
  <si>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</si>
  <si>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</si>
  <si>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</si>
  <si>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</si>
  <si>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</si>
  <si>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</si>
  <si>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</si>
  <si>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</si>
  <si>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</si>
  <si>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</si>
  <si>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</si>
  <si>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</si>
  <si>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</si>
  <si>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</si>
  <si>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</si>
  <si>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</si>
  <si>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</si>
  <si>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</si>
  <si>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</si>
  <si>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</si>
  <si>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</si>
  <si>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</si>
  <si>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</si>
  <si>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</si>
  <si>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</si>
  <si>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</si>
  <si>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</si>
  <si>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</si>
  <si>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</si>
  <si>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</si>
  <si>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</si>
  <si>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</si>
  <si>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</si>
  <si>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</si>
  <si>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</si>
  <si>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</si>
  <si>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</si>
  <si>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</si>
  <si>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</si>
  <si>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</si>
  <si>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</si>
  <si>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</si>
  <si>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</si>
  <si>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</si>
  <si>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</si>
  <si>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</si>
  <si>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</si>
  <si>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</si>
  <si>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</si>
  <si>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</si>
  <si>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</si>
  <si>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</si>
  <si>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</si>
  <si>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</si>
  <si>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</si>
  <si>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</si>
  <si>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</si>
  <si>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</si>
  <si>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</si>
  <si>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</si>
  <si>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</si>
  <si>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</si>
  <si>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</si>
  <si>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</si>
  <si>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</si>
  <si>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</si>
  <si>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</si>
  <si>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</si>
  <si>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</si>
  <si>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</si>
  <si>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</si>
  <si>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</si>
  <si>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</si>
  <si>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</si>
  <si>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</si>
  <si>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</si>
  <si>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</si>
  <si>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</si>
  <si>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</si>
  <si>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</si>
  <si>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</si>
  <si>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</si>
  <si>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</si>
  <si>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</si>
  <si>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</si>
  <si>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</si>
  <si>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</si>
  <si>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</si>
  <si>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</si>
  <si>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</si>
  <si>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</si>
  <si>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</si>
  <si>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</si>
  <si>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</si>
  <si>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</si>
  <si>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</si>
  <si>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</si>
  <si>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</si>
  <si>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</si>
  <si>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</si>
  <si>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</si>
  <si>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</si>
  <si>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</si>
  <si>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</si>
  <si>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</si>
  <si>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</si>
  <si>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</si>
  <si>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</si>
  <si>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</si>
  <si>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</si>
  <si>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</si>
  <si>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</si>
  <si>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</si>
  <si>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</si>
  <si>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</si>
  <si>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</si>
  <si>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</si>
  <si>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</si>
  <si>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</si>
  <si>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</si>
  <si>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</si>
  <si>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</si>
  <si>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</si>
  <si>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</si>
  <si>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</si>
  <si>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</si>
  <si>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</si>
  <si>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</si>
  <si>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</si>
  <si>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</si>
  <si>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</si>
  <si>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</si>
  <si>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</si>
  <si>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</si>
  <si>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</si>
  <si>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</si>
  <si>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</si>
  <si>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</si>
  <si>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</si>
  <si>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</si>
  <si>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</si>
  <si>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</si>
  <si>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</si>
  <si>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</si>
  <si>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</si>
  <si>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</si>
  <si>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</si>
  <si>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</si>
  <si>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</si>
  <si>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</si>
  <si>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</si>
  <si>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</si>
  <si>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</si>
  <si>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</si>
  <si>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</si>
  <si>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</si>
  <si>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</si>
  <si>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</si>
  <si>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</si>
  <si>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</si>
  <si>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</si>
  <si>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</si>
  <si>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</si>
  <si>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</si>
  <si>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</si>
  <si>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</si>
  <si>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</si>
  <si>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</si>
  <si>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</si>
  <si>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</si>
  <si>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</si>
  <si>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</si>
  <si>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</si>
  <si>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</si>
  <si>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</si>
  <si>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</si>
  <si>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</si>
  <si>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</si>
  <si>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</si>
  <si>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</si>
  <si>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</si>
  <si>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</si>
  <si>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</si>
  <si>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</si>
  <si>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</si>
  <si>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</si>
  <si>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</si>
  <si>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</si>
  <si>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</si>
  <si>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</si>
  <si>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</si>
  <si>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</si>
  <si>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</si>
  <si>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</si>
  <si>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</si>
  <si>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</si>
  <si>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</si>
  <si>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</si>
  <si>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</si>
  <si>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</si>
  <si>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</si>
  <si>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</si>
  <si>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</si>
  <si>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</si>
  <si>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</si>
  <si>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</si>
  <si>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</si>
  <si>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</si>
  <si>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</si>
  <si>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</si>
  <si>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</si>
  <si>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</si>
  <si>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</si>
  <si>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</si>
  <si>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</si>
  <si>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</si>
  <si>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</si>
  <si>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</si>
  <si>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</si>
  <si>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</si>
  <si>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</si>
  <si>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</si>
  <si>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</si>
  <si>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</si>
  <si>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</si>
  <si>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</si>
  <si>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</si>
  <si>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</si>
  <si>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</si>
  <si>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</si>
  <si>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</si>
  <si>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</si>
  <si>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</si>
  <si>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</si>
  <si>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</si>
  <si>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</si>
  <si>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</si>
  <si>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</si>
  <si>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</si>
  <si>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</si>
  <si>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</si>
  <si>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</si>
  <si>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</si>
  <si>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</si>
  <si>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</si>
  <si>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</si>
  <si>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</si>
  <si>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</si>
  <si>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</si>
  <si>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</si>
  <si>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</si>
  <si>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</si>
  <si>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</si>
  <si>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</si>
  <si>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</si>
  <si>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</si>
  <si>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</si>
  <si>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</si>
  <si>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</si>
  <si>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</si>
  <si>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</si>
  <si>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</si>
  <si>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</si>
  <si>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</si>
  <si>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</si>
  <si>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</si>
  <si>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</si>
  <si>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</si>
  <si>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</si>
  <si>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</si>
  <si>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</si>
  <si>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</si>
  <si>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</si>
  <si>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</si>
  <si>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</si>
  <si>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</si>
  <si>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</si>
  <si>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</si>
  <si>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</si>
  <si>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</si>
  <si>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</si>
  <si>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</si>
  <si>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</si>
  <si>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</si>
  <si>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</si>
  <si>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</si>
  <si>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</si>
  <si>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</si>
  <si>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</si>
  <si>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</si>
  <si>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</si>
  <si>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</si>
  <si>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</si>
  <si>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</si>
  <si>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</si>
  <si>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</si>
  <si>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</si>
  <si>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</si>
  <si>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</si>
  <si>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</si>
  <si>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</si>
  <si>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</si>
  <si>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</si>
  <si>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</si>
  <si>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</si>
  <si>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</si>
  <si>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</si>
  <si>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</si>
  <si>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</si>
  <si>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</si>
  <si>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</si>
  <si>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</si>
  <si>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</si>
  <si>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</si>
  <si>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</si>
  <si>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</si>
  <si>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</si>
  <si>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</si>
  <si>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</si>
  <si>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</si>
  <si>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</si>
  <si>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</si>
  <si>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</si>
  <si>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</si>
  <si>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</si>
  <si>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</si>
  <si>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</si>
  <si>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</si>
  <si>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</si>
  <si>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</si>
  <si>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</si>
  <si>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</si>
  <si>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</si>
  <si>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</si>
  <si>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</si>
  <si>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</si>
  <si>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</si>
  <si>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</si>
  <si>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</si>
  <si>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</si>
  <si>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</si>
  <si>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</si>
  <si>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</si>
  <si>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</si>
  <si>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</si>
  <si>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</si>
  <si>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</si>
  <si>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</si>
  <si>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</si>
  <si>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</si>
  <si>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</si>
  <si>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</si>
  <si>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</si>
  <si>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</si>
  <si>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</si>
  <si>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</si>
  <si>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</si>
  <si>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</si>
  <si>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</si>
  <si>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</si>
  <si>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</si>
  <si>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</si>
  <si>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</si>
  <si>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</si>
  <si>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</si>
  <si>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</si>
  <si>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</si>
  <si>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</si>
  <si>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</si>
  <si>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</si>
  <si>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</si>
  <si>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</si>
  <si>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</si>
  <si>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</si>
  <si>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</si>
  <si>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</si>
  <si>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</si>
  <si>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</si>
  <si>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</si>
  <si>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</si>
  <si>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</si>
  <si>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</si>
  <si>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</si>
  <si>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</si>
  <si>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</si>
  <si>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</si>
  <si>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</si>
  <si>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</si>
  <si>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</si>
  <si>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</si>
  <si>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</si>
  <si>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</si>
  <si>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</si>
  <si>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</si>
  <si>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</si>
  <si>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</si>
  <si>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</si>
  <si>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</si>
  <si>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</si>
  <si>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</si>
  <si>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</si>
  <si>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</si>
  <si>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</si>
  <si>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</si>
  <si>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</si>
  <si>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</si>
  <si>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</si>
  <si>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</si>
  <si>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</si>
  <si>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</si>
  <si>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</si>
  <si>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</si>
  <si>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</si>
  <si>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</si>
  <si>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</si>
  <si>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</si>
  <si>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</si>
  <si>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</si>
  <si>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</si>
  <si>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</si>
  <si>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</si>
  <si>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</si>
  <si>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</si>
  <si>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</si>
  <si>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</si>
  <si>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</si>
  <si>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</si>
  <si>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</si>
  <si>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</si>
  <si>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</si>
  <si>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</si>
  <si>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</si>
  <si>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</si>
  <si>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</si>
  <si>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</si>
  <si>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</si>
  <si>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</si>
  <si>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</si>
  <si>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</si>
  <si>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</si>
  <si>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</si>
  <si>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</si>
  <si>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</si>
  <si>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</si>
  <si>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</si>
  <si>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</si>
  <si>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</si>
  <si>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</si>
  <si>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</si>
  <si>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</si>
  <si>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</si>
  <si>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</si>
  <si>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</si>
  <si>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</si>
  <si>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</si>
  <si>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</si>
  <si>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</si>
  <si>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</si>
  <si>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</si>
  <si>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</si>
  <si>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</si>
  <si>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</si>
  <si>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</si>
  <si>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</si>
  <si>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</si>
  <si>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</si>
  <si>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</si>
  <si>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</si>
  <si>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</si>
  <si>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</si>
  <si>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</si>
  <si>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</si>
  <si>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</si>
  <si>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</si>
  <si>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</si>
  <si>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</si>
  <si>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</si>
  <si>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</si>
  <si>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</si>
  <si>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</si>
  <si>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</si>
  <si>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</si>
  <si>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</si>
  <si>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</si>
  <si>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</si>
  <si>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</si>
  <si>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</si>
  <si>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</si>
  <si>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</si>
  <si>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</si>
  <si>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</si>
  <si>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</si>
  <si>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</si>
  <si>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</si>
  <si>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</si>
  <si>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</si>
  <si>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</si>
  <si>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</si>
  <si>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</si>
  <si>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</si>
  <si>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</si>
  <si>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</si>
  <si>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</si>
  <si>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</si>
  <si>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</si>
  <si>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</si>
  <si>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</si>
  <si>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</si>
  <si>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</si>
  <si>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</si>
  <si>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</si>
  <si>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</si>
  <si>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</si>
  <si>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</si>
  <si>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</si>
  <si>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</si>
  <si>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</si>
  <si>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</si>
  <si>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</si>
  <si>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</si>
  <si>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</si>
  <si>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</si>
  <si>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</si>
  <si>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</si>
  <si>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</si>
  <si>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</si>
  <si>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</si>
  <si>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</si>
  <si>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</si>
  <si>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</si>
  <si>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</si>
  <si>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</si>
  <si>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</si>
  <si>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</si>
  <si>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</si>
  <si>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</si>
  <si>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</si>
  <si>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</si>
  <si>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</si>
  <si>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</si>
  <si>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</si>
  <si>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</si>
  <si>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</si>
  <si>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</si>
  <si>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</si>
  <si>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</si>
  <si>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</si>
  <si>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</si>
  <si>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</si>
  <si>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</si>
  <si>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</si>
  <si>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</si>
  <si>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</si>
  <si>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</si>
  <si>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</si>
  <si>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</si>
  <si>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</si>
  <si>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</si>
  <si>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</si>
  <si>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</si>
  <si>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</si>
  <si>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</si>
  <si>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</si>
  <si>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</si>
  <si>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</si>
  <si>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</si>
  <si>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</si>
  <si>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</si>
  <si>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</si>
  <si>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</si>
  <si>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</si>
  <si>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</si>
  <si>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</si>
  <si>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</si>
  <si>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</si>
  <si>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</si>
  <si>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</si>
  <si>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</si>
  <si>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</si>
  <si>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</si>
  <si>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</si>
  <si>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</si>
  <si>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</si>
  <si>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</si>
  <si>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</si>
  <si>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</si>
  <si>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</si>
  <si>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</si>
  <si>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</si>
  <si>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</si>
  <si>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</si>
  <si>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</si>
  <si>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</si>
  <si>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</si>
  <si>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</si>
  <si>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</si>
  <si>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</si>
  <si>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</si>
  <si>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</si>
  <si>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</si>
  <si>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</si>
  <si>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</si>
  <si>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</si>
  <si>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</si>
  <si>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</si>
  <si>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</si>
  <si>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</si>
  <si>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</si>
  <si>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</si>
  <si>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</si>
  <si>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</si>
  <si>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</si>
  <si>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</si>
  <si>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</si>
  <si>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</si>
  <si>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</si>
  <si>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</si>
  <si>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</si>
  <si>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</si>
  <si>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</si>
  <si>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</si>
  <si>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</si>
  <si>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</si>
  <si>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</si>
  <si>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</si>
  <si>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</si>
  <si>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</si>
  <si>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</si>
  <si>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</si>
  <si>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</si>
  <si>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</si>
  <si>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</si>
  <si>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</si>
  <si>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</si>
  <si>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</si>
  <si>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</si>
  <si>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</si>
  <si>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</si>
  <si>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</si>
  <si>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</si>
  <si>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</si>
  <si>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</si>
  <si>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</si>
  <si>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</si>
  <si>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</si>
  <si>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</si>
  <si>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</si>
  <si>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</si>
  <si>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</si>
  <si>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</si>
  <si>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</si>
  <si>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</si>
  <si>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</si>
  <si>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</si>
  <si>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</si>
  <si>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</si>
  <si>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</si>
  <si>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</si>
  <si>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</si>
  <si>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</si>
  <si>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</si>
  <si>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</si>
  <si>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</si>
  <si>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</si>
  <si>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</si>
  <si>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</si>
  <si>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</si>
  <si>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</si>
  <si>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</si>
  <si>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</si>
  <si>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</si>
  <si>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</si>
  <si>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</si>
  <si>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</si>
  <si>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</si>
  <si>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</si>
  <si>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</si>
  <si>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</si>
  <si>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</si>
  <si>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</si>
  <si>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</si>
  <si>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</si>
  <si>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</si>
  <si>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</si>
  <si>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</si>
  <si>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</si>
  <si>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</si>
  <si>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</si>
  <si>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</si>
  <si>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</si>
  <si>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</si>
  <si>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</si>
  <si>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</si>
  <si>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</si>
  <si>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</si>
  <si>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</si>
  <si>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</si>
  <si>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</si>
  <si>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</si>
  <si>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</si>
  <si>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</si>
  <si>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</si>
  <si>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</si>
  <si>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</si>
  <si>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</si>
  <si>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</si>
  <si>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</si>
  <si>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</si>
  <si>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</si>
  <si>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</si>
  <si>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</si>
  <si>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</si>
  <si>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</si>
  <si>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</si>
  <si>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</si>
  <si>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</si>
  <si>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</si>
  <si>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</si>
  <si>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</si>
  <si>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</si>
  <si>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</si>
  <si>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</si>
  <si>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</si>
  <si>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</si>
  <si>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</si>
  <si>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</si>
  <si>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</si>
  <si>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</si>
  <si>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</si>
  <si>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</si>
  <si>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</si>
  <si>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</si>
  <si>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</si>
  <si>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</si>
  <si>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</si>
  <si>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</si>
  <si>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</si>
  <si>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</si>
  <si>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</si>
  <si>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</si>
  <si>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</si>
  <si>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</si>
  <si>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</si>
  <si>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</si>
  <si>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</si>
  <si>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</si>
  <si>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</si>
  <si>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</si>
  <si>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</si>
  <si>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</si>
  <si>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</si>
  <si>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</si>
  <si>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</si>
  <si>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</si>
  <si>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</si>
  <si>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</si>
  <si>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</si>
  <si>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</si>
  <si>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</si>
  <si>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</si>
  <si>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</si>
  <si>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</si>
  <si>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</si>
  <si>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</si>
  <si>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</si>
  <si>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</si>
  <si>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</si>
  <si>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</si>
  <si>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</si>
  <si>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</si>
  <si>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</si>
  <si>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</si>
  <si>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</si>
  <si>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</si>
  <si>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</si>
  <si>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</si>
  <si>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</si>
  <si>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</si>
  <si>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</si>
  <si>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</si>
  <si>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</si>
  <si>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</si>
  <si>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</si>
  <si>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</si>
  <si>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</si>
  <si>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</si>
  <si>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</si>
  <si>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</si>
  <si>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</si>
  <si>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</si>
  <si>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</si>
  <si>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</si>
  <si>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</si>
  <si>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</si>
  <si>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</si>
  <si>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</si>
  <si>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</si>
  <si>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</si>
  <si>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</si>
  <si>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</si>
  <si>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</si>
  <si>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</si>
  <si>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</si>
  <si>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</si>
  <si>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</si>
  <si>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</si>
  <si>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</si>
  <si>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</si>
  <si>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</si>
  <si>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</si>
  <si>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</si>
  <si>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</si>
  <si>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</si>
  <si>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</si>
  <si>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</si>
  <si>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</si>
  <si>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</si>
  <si>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</si>
  <si>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</si>
  <si>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</si>
  <si>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</si>
  <si>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</si>
  <si>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</si>
  <si>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</si>
  <si>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</si>
  <si>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</si>
  <si>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</si>
  <si>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</si>
  <si>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</si>
  <si>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</si>
  <si>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</si>
  <si>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</si>
  <si>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</si>
  <si>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</si>
  <si>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</si>
  <si>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</si>
  <si>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</si>
  <si>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</si>
  <si>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</si>
  <si>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</si>
  <si>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</si>
  <si>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</si>
  <si>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</si>
  <si>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</si>
  <si>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</si>
  <si>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</si>
  <si>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</si>
  <si>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</si>
  <si>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</si>
  <si>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</si>
  <si>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</si>
  <si>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</si>
  <si>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</si>
  <si>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</si>
  <si>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</si>
  <si>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</si>
  <si>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</si>
  <si>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</si>
  <si>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</si>
  <si>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</si>
  <si>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</si>
  <si>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</si>
  <si>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</si>
  <si>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</si>
  <si>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</si>
  <si>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</si>
  <si>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</si>
  <si>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</si>
  <si>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</si>
  <si>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</si>
  <si>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</si>
  <si>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</si>
  <si>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</si>
  <si>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</si>
  <si>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</si>
  <si>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</si>
  <si>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</si>
  <si>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</si>
  <si>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</si>
  <si>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</si>
  <si>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</si>
  <si>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</si>
  <si>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</si>
  <si>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</si>
  <si>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</si>
  <si>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</si>
  <si>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</si>
  <si>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</si>
  <si>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</si>
  <si>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</si>
  <si>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</si>
  <si>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</si>
  <si>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</si>
  <si>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</si>
  <si>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</si>
  <si>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</si>
  <si>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</si>
  <si>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</si>
  <si>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</si>
  <si>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</si>
  <si>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</si>
  <si>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</si>
  <si>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</si>
  <si>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</si>
  <si>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</si>
  <si>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</si>
  <si>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</si>
  <si>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</si>
  <si>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</si>
  <si>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</si>
  <si>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</si>
  <si>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</si>
  <si>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</si>
  <si>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</si>
  <si>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</si>
  <si>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</si>
  <si>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</si>
  <si>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</si>
  <si>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</si>
  <si>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</si>
  <si>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</si>
  <si>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</si>
  <si>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</si>
  <si>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</si>
  <si>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</si>
  <si>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</si>
  <si>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</si>
  <si>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</si>
  <si>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</si>
  <si>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</si>
  <si>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</si>
  <si>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</si>
  <si>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</si>
  <si>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</si>
  <si>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</si>
  <si>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</si>
  <si>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</si>
  <si>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</si>
  <si>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</si>
  <si>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</si>
  <si>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</si>
  <si>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</si>
  <si>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</si>
  <si>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</si>
  <si>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</si>
  <si>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</si>
  <si>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</si>
  <si>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</si>
  <si>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</si>
  <si>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</si>
  <si>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</si>
  <si>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</si>
  <si>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</si>
  <si>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</si>
  <si>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</si>
  <si>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</si>
  <si>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</si>
  <si>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</si>
  <si>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</si>
  <si>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</si>
  <si>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</si>
  <si>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</si>
  <si>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</si>
  <si>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</si>
  <si>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</si>
  <si>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</si>
  <si>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</si>
  <si>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</si>
  <si>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</si>
  <si>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</si>
  <si>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</si>
  <si>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</si>
  <si>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</si>
  <si>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</si>
  <si>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</si>
  <si>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</si>
  <si>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</si>
  <si>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</si>
  <si>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</si>
  <si>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</si>
  <si>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</si>
  <si>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</si>
  <si>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</si>
  <si>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</si>
  <si>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</si>
  <si>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</si>
  <si>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</si>
  <si>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</si>
  <si>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</si>
  <si>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</si>
  <si>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</si>
  <si>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</si>
  <si>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</si>
  <si>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</si>
  <si>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</si>
  <si>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</si>
  <si>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</si>
  <si>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</si>
  <si>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</si>
  <si>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</si>
  <si>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</si>
  <si>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</si>
  <si>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</si>
  <si>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</si>
  <si>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</si>
  <si>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</si>
  <si>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</si>
  <si>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</si>
  <si>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</si>
  <si>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</si>
  <si>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</si>
  <si>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</si>
  <si>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</si>
  <si>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</si>
  <si>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</si>
  <si>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</si>
  <si>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</si>
  <si>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</si>
  <si>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</si>
  <si>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</si>
  <si>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</si>
  <si>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</si>
  <si>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</si>
  <si>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</si>
  <si>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</si>
  <si>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</si>
  <si>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</si>
  <si>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</si>
  <si>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</si>
  <si>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</si>
  <si>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</si>
  <si>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</si>
  <si>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</si>
  <si>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</si>
  <si>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</si>
  <si>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</si>
  <si>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</si>
  <si>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</si>
  <si>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</si>
  <si>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</si>
  <si>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</si>
  <si>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</si>
  <si>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</si>
  <si>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</si>
  <si>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</si>
  <si>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</si>
  <si>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</si>
  <si>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</si>
  <si>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</si>
  <si>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</si>
  <si>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</si>
  <si>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</si>
  <si>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</si>
  <si>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</si>
  <si>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</si>
  <si>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</si>
  <si>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</si>
  <si>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</si>
  <si>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</si>
  <si>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</si>
  <si>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</si>
  <si>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</si>
  <si>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</si>
  <si>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</si>
  <si>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</si>
  <si>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</si>
  <si>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</si>
  <si>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</si>
  <si>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</si>
  <si>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</si>
  <si>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</si>
  <si>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</si>
  <si>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</si>
  <si>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</si>
  <si>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</si>
  <si>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</si>
  <si>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</si>
  <si>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</si>
  <si>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</si>
  <si>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</si>
  <si>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</si>
  <si>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</si>
  <si>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</si>
  <si>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</si>
  <si>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</si>
  <si>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</si>
  <si>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</si>
  <si>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</si>
  <si>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</si>
  <si>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</si>
  <si>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</si>
  <si>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</si>
  <si>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</si>
  <si>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</si>
  <si>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</si>
  <si>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</si>
  <si>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</si>
  <si>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</si>
  <si>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</si>
  <si>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</si>
  <si>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</si>
  <si>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</si>
  <si>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</si>
  <si>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</si>
  <si>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</si>
  <si>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</si>
  <si>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</si>
  <si>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</si>
  <si>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</si>
  <si>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</si>
  <si>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</si>
  <si>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</si>
  <si>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</si>
  <si>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</si>
  <si>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</si>
  <si>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</si>
  <si>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</si>
  <si>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</si>
  <si>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</si>
  <si>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</si>
  <si>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</si>
  <si>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</si>
  <si>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</si>
  <si>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</si>
  <si>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</si>
  <si>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</si>
  <si>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</si>
  <si>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</si>
  <si>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</si>
  <si>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</si>
  <si>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</si>
  <si>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</si>
  <si>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</si>
  <si>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</si>
  <si>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</si>
  <si>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</si>
  <si>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</si>
  <si>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</si>
  <si>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</si>
  <si>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</si>
  <si>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</si>
  <si>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</si>
  <si>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</si>
  <si>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</si>
  <si>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</si>
  <si>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</si>
  <si>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</si>
  <si>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</si>
  <si>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</si>
  <si>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</si>
  <si>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</si>
  <si>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</si>
  <si>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</si>
  <si>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</si>
  <si>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</si>
  <si>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</si>
  <si>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</si>
  <si>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</si>
  <si>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</si>
  <si>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</si>
  <si>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</si>
  <si>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</si>
  <si>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</si>
  <si>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</si>
  <si>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</si>
  <si>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</si>
  <si>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</si>
  <si>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</si>
  <si>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</si>
  <si>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</si>
  <si>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</si>
  <si>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</si>
  <si>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</si>
  <si>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</si>
  <si>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</si>
  <si>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</si>
  <si>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</si>
  <si>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</si>
  <si>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</si>
  <si>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</si>
  <si>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</si>
  <si>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</si>
  <si>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</si>
  <si>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</si>
  <si>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</si>
  <si>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</si>
  <si>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</si>
  <si>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</si>
  <si>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</si>
  <si>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</si>
  <si>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</si>
  <si>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</si>
  <si>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</si>
  <si>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</si>
  <si>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</si>
  <si>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</si>
  <si>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</si>
  <si>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</si>
  <si>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</si>
  <si>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</si>
  <si>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</si>
  <si>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</si>
  <si>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</si>
  <si>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</si>
  <si>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</si>
  <si>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</si>
  <si>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</si>
  <si>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</si>
  <si>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</si>
  <si>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</si>
  <si>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</si>
  <si>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</si>
  <si>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</si>
  <si>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</si>
  <si>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</si>
  <si>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</si>
  <si>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</si>
  <si>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</si>
  <si>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</si>
  <si>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</si>
  <si>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</si>
  <si>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</si>
  <si>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</si>
  <si>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</si>
  <si>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</si>
  <si>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</si>
  <si>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</si>
  <si>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</si>
  <si>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</si>
  <si>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</si>
  <si>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</si>
  <si>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</si>
  <si>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</si>
  <si>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</si>
  <si>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</si>
  <si>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</si>
  <si>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</si>
  <si>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</si>
  <si>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</si>
  <si>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</si>
  <si>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</si>
  <si>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</si>
  <si>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</si>
  <si>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</si>
  <si>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</si>
  <si>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</si>
  <si>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</si>
  <si>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</si>
  <si>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</si>
  <si>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</si>
  <si>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</si>
  <si>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</si>
  <si>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</si>
  <si>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</si>
  <si>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</si>
  <si>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</si>
  <si>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</si>
  <si>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</si>
  <si>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</si>
  <si>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</si>
  <si>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</si>
  <si>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</si>
  <si>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</si>
  <si>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</si>
  <si>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</si>
  <si>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</si>
  <si>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</si>
  <si>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</si>
  <si>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</si>
  <si>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</si>
  <si>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</si>
  <si>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</si>
  <si>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</si>
  <si>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</si>
  <si>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</si>
  <si>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</si>
  <si>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</si>
  <si>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</si>
  <si>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</si>
  <si>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</si>
  <si>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</si>
  <si>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</si>
  <si>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</si>
  <si>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</si>
  <si>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</si>
  <si>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</si>
  <si>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</si>
  <si>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</si>
  <si>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</si>
  <si>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</si>
  <si>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</si>
  <si>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</si>
  <si>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</si>
  <si>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</si>
  <si>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</si>
  <si>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</si>
  <si>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</si>
  <si>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</si>
  <si>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</si>
  <si>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</si>
  <si>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</si>
  <si>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</si>
  <si>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</si>
  <si>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</si>
  <si>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</si>
  <si>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</si>
  <si>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</si>
  <si>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</si>
  <si>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</si>
  <si>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</si>
  <si>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</si>
  <si>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</si>
  <si>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</si>
  <si>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</si>
  <si>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</si>
  <si>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</si>
  <si>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</si>
  <si>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</si>
  <si>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</si>
  <si>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</si>
  <si>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</si>
  <si>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</si>
  <si>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</si>
  <si>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</si>
  <si>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</si>
  <si>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</si>
  <si>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</si>
  <si>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</si>
  <si>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</si>
  <si>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</si>
  <si>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</si>
  <si>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</si>
  <si>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</si>
  <si>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</si>
  <si>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</si>
  <si>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</si>
  <si>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</si>
  <si>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</si>
  <si>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</si>
  <si>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</si>
  <si>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</si>
  <si>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</si>
  <si>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</si>
  <si>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</si>
  <si>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</si>
  <si>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</si>
  <si>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</si>
  <si>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</si>
  <si>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</si>
  <si>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</si>
  <si>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</si>
  <si>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</si>
  <si>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</si>
  <si>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</si>
  <si>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</si>
  <si>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</si>
  <si>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</si>
  <si>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</si>
  <si>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</si>
  <si>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</si>
  <si>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</si>
  <si>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</si>
  <si>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</si>
  <si>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</si>
  <si>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</si>
  <si>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</si>
  <si>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</si>
  <si>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</si>
  <si>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</si>
  <si>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</si>
  <si>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</si>
  <si>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</si>
  <si>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</si>
  <si>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</si>
  <si>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</si>
  <si>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</si>
  <si>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</si>
  <si>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</si>
  <si>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</si>
  <si>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</si>
  <si>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</si>
  <si>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</si>
  <si>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</si>
  <si>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</si>
  <si>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</si>
  <si>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</si>
  <si>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</si>
  <si>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</si>
  <si>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</si>
  <si>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</si>
  <si>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</si>
  <si>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</si>
  <si>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</si>
  <si>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</si>
  <si>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</si>
  <si>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</si>
  <si>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</si>
  <si>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</si>
  <si>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</si>
  <si>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</si>
  <si>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</si>
  <si>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</si>
  <si>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</si>
  <si>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</si>
  <si>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</si>
  <si>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</si>
  <si>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</si>
  <si>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</si>
  <si>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</si>
  <si>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</si>
  <si>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</si>
  <si>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</si>
  <si>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</si>
  <si>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</si>
  <si>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</si>
  <si>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</si>
  <si>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</si>
  <si>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</si>
  <si>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</si>
  <si>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</si>
  <si>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</si>
  <si>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</si>
  <si>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</si>
  <si>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</si>
  <si>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</si>
  <si>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</si>
  <si>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</si>
  <si>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</si>
  <si>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</si>
  <si>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</si>
  <si>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</si>
  <si>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</si>
  <si>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</si>
  <si>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</si>
  <si>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</si>
  <si>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</si>
  <si>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</si>
  <si>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</si>
  <si>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</si>
  <si>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</si>
  <si>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</si>
  <si>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</si>
  <si>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</si>
  <si>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</si>
  <si>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</si>
  <si>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</si>
  <si>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</si>
  <si>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</si>
  <si>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</si>
  <si>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</si>
  <si>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</si>
  <si>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</si>
  <si>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</si>
  <si>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</si>
  <si>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</si>
  <si>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</si>
  <si>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</si>
  <si>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</si>
  <si>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</si>
  <si>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</si>
  <si>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</si>
  <si>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</si>
  <si>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</si>
  <si>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</si>
  <si>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</si>
  <si>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</si>
  <si>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</si>
  <si>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</si>
  <si>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</si>
  <si>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</si>
  <si>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</si>
  <si>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</si>
  <si>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</si>
  <si>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</si>
  <si>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</si>
  <si>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</si>
  <si>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</si>
  <si>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</si>
  <si>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</si>
  <si>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</si>
  <si>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</si>
  <si>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</si>
  <si>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</si>
  <si>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</si>
  <si>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</si>
  <si>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</si>
  <si>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</si>
  <si>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</si>
  <si>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</si>
  <si>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</si>
  <si>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</si>
  <si>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</si>
  <si>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</si>
  <si>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</si>
  <si>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</si>
  <si>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</si>
  <si>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</si>
  <si>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</si>
  <si>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</si>
  <si>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</si>
  <si>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</si>
  <si>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</si>
  <si>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</si>
  <si>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</si>
  <si>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</si>
  <si>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</si>
  <si>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</si>
  <si>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</si>
  <si>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</si>
  <si>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</si>
  <si>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</si>
  <si>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</si>
  <si>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</si>
  <si>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</si>
  <si>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</si>
  <si>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</si>
  <si>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</si>
  <si>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</si>
  <si>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</si>
  <si>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</si>
  <si>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</si>
  <si>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</si>
  <si>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</si>
  <si>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</si>
  <si>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</si>
  <si>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</si>
  <si>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</si>
  <si>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</si>
  <si>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</si>
  <si>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</si>
  <si>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</si>
  <si>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</si>
  <si>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</si>
  <si>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</si>
  <si>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</si>
  <si>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</si>
  <si>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</si>
  <si>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</si>
  <si>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</si>
  <si>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</si>
  <si>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</si>
  <si>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</si>
  <si>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</si>
  <si>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</si>
  <si>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</si>
  <si>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</si>
  <si>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</si>
  <si>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</si>
  <si>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</si>
  <si>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</si>
  <si>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</si>
  <si>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</si>
  <si>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</si>
  <si>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</si>
  <si>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</si>
  <si>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</si>
  <si>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</si>
  <si>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</si>
  <si>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</si>
  <si>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</si>
  <si>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</si>
  <si>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</si>
  <si>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</si>
  <si>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</si>
  <si>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</si>
  <si>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</si>
  <si>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</si>
  <si>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</si>
  <si>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</si>
  <si>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</si>
  <si>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</si>
  <si>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</si>
  <si>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</si>
  <si>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</si>
  <si>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</si>
  <si>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</si>
  <si>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</si>
  <si>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</si>
  <si>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</si>
  <si>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</si>
  <si>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</si>
  <si>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</si>
  <si>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</si>
  <si>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</si>
  <si>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</si>
  <si>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</si>
  <si>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</si>
  <si>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</si>
  <si>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</si>
  <si>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</si>
  <si>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</si>
  <si>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</si>
  <si>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</si>
  <si>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</si>
  <si>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</si>
  <si>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</si>
  <si>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</si>
  <si>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</si>
  <si>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</si>
  <si>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</si>
  <si>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</si>
  <si>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</si>
  <si>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</si>
  <si>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</si>
  <si>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</si>
  <si>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</si>
  <si>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</si>
  <si>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</si>
  <si>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</si>
  <si>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</si>
  <si>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</si>
  <si>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</si>
  <si>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</si>
  <si>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</si>
  <si>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</si>
  <si>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</si>
  <si>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</si>
  <si>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</si>
  <si>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</si>
  <si>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</si>
  <si>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</si>
  <si>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</si>
  <si>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</si>
  <si>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</si>
  <si>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</si>
  <si>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</si>
  <si>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</si>
  <si>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</si>
  <si>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</si>
  <si>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</si>
  <si>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</si>
  <si>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</si>
  <si>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</si>
  <si>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</si>
  <si>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</si>
  <si>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</si>
  <si>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</si>
  <si>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</si>
  <si>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</si>
  <si>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</si>
  <si>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</si>
  <si>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</si>
  <si>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</si>
  <si>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</si>
  <si>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</si>
  <si>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</si>
  <si>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</si>
  <si>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</si>
  <si>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</si>
  <si>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</si>
  <si>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</si>
  <si>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</si>
  <si>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</si>
  <si>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</si>
  <si>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</si>
  <si>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</si>
  <si>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</si>
  <si>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</si>
  <si>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</si>
  <si>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</si>
  <si>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</si>
  <si>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</si>
  <si>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</si>
  <si>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</si>
  <si>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</si>
  <si>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</si>
  <si>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</si>
  <si>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</si>
  <si>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</si>
  <si>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</si>
  <si>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</si>
  <si>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</si>
  <si>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</si>
  <si>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</si>
  <si>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</si>
  <si>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</si>
  <si>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</si>
  <si>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</si>
  <si>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</si>
  <si>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</si>
  <si>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</si>
  <si>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</si>
  <si>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</si>
  <si>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</si>
  <si>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</si>
  <si>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</si>
  <si>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</si>
  <si>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</si>
  <si>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</si>
  <si>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</si>
  <si>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</si>
  <si>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</si>
  <si>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</si>
  <si>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</si>
  <si>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</si>
  <si>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</si>
  <si>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</si>
  <si>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</si>
  <si>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</si>
  <si>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</si>
  <si>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</si>
  <si>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</si>
  <si>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</si>
  <si>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</si>
  <si>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</si>
  <si>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</si>
  <si>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</si>
  <si>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</si>
  <si>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</si>
  <si>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</si>
  <si>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</si>
  <si>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</si>
  <si>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</si>
  <si>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</si>
  <si>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</si>
  <si>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</si>
  <si>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</si>
  <si>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</si>
  <si>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</si>
  <si>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</si>
  <si>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</si>
  <si>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</si>
  <si>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</si>
  <si>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</si>
  <si>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</si>
  <si>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</si>
  <si>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</si>
  <si>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</si>
  <si>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</si>
  <si>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</si>
  <si>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</si>
  <si>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</si>
  <si>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</si>
  <si>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</si>
  <si>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</si>
  <si>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</si>
  <si>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</si>
  <si>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</si>
  <si>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</si>
  <si>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</si>
  <si>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</si>
  <si>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</si>
  <si>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</si>
  <si>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</si>
  <si>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</si>
  <si>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</si>
  <si>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</si>
  <si>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</si>
  <si>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</si>
  <si>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</si>
  <si>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</si>
  <si>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</si>
  <si>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</si>
  <si>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</si>
  <si>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</si>
  <si>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</si>
  <si>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</si>
  <si>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</si>
  <si>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</si>
  <si>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</si>
  <si>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</si>
  <si>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</si>
  <si>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</si>
  <si>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</si>
  <si>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</si>
  <si>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</si>
  <si>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</si>
  <si>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</si>
  <si>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</si>
  <si>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</si>
  <si>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</si>
  <si>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</si>
  <si>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</si>
  <si>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</si>
  <si>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</si>
  <si>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</si>
  <si>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</si>
  <si>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</si>
  <si>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</si>
  <si>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</si>
  <si>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</si>
  <si>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</si>
  <si>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</si>
  <si>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</si>
  <si>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</si>
  <si>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</si>
  <si>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</si>
  <si>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</si>
  <si>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</si>
  <si>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</si>
  <si>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</si>
  <si>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</si>
  <si>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</si>
  <si>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</si>
  <si>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</si>
  <si>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</si>
  <si>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</si>
  <si>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</si>
  <si>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</si>
  <si>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</si>
  <si>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</si>
  <si>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</si>
  <si>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</si>
  <si>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</si>
  <si>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</si>
  <si>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</si>
  <si>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</si>
  <si>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</si>
  <si>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</si>
  <si>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</si>
  <si>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</si>
  <si>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</si>
  <si>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</si>
  <si>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</si>
  <si>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</si>
  <si>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</si>
  <si>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</si>
  <si>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</si>
  <si>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</si>
  <si>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</si>
  <si>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</si>
  <si>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</si>
  <si>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</si>
  <si>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</si>
  <si>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</si>
  <si>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</si>
  <si>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</si>
  <si>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</si>
  <si>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</si>
  <si>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</si>
  <si>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</si>
  <si>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</si>
  <si>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</si>
  <si>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</si>
  <si>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</si>
  <si>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</si>
  <si>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</si>
  <si>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</si>
  <si>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</si>
  <si>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</si>
  <si>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</si>
  <si>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</si>
  <si>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</si>
  <si>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</si>
  <si>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</si>
  <si>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</si>
  <si>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</si>
  <si>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</si>
  <si>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</si>
  <si>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</si>
  <si>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</si>
  <si>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</si>
  <si>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</si>
  <si>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</si>
  <si>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</si>
  <si>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</si>
  <si>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</si>
  <si>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</si>
  <si>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</si>
  <si>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</si>
  <si>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</si>
  <si>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</si>
  <si>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</si>
  <si>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</si>
  <si>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</si>
  <si>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</si>
  <si>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</si>
  <si>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</si>
  <si>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</si>
  <si>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</si>
  <si>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</si>
  <si>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</si>
  <si>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</si>
  <si>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</si>
  <si>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</si>
  <si>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</si>
  <si>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</si>
  <si>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</si>
  <si>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</si>
  <si>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</si>
  <si>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</si>
  <si>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</si>
  <si>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</si>
  <si>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</si>
  <si>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</si>
  <si>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</si>
  <si>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</si>
  <si>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</si>
  <si>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</si>
  <si>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</si>
  <si>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</si>
  <si>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</si>
  <si>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</si>
  <si>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</si>
  <si>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</si>
  <si>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</si>
  <si>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</si>
  <si>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</si>
  <si>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</si>
  <si>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</si>
  <si>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</si>
  <si>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</si>
  <si>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</si>
  <si>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</si>
  <si>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</si>
  <si>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</si>
  <si>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</si>
  <si>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</si>
  <si>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</si>
  <si>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</si>
  <si>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</si>
  <si>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</si>
  <si>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</si>
  <si>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</si>
  <si>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</si>
  <si>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</si>
  <si>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</si>
  <si>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</si>
  <si>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</si>
  <si>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</si>
  <si>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</si>
  <si>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</si>
  <si>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</si>
  <si>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</si>
  <si>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</si>
  <si>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</si>
  <si>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</si>
  <si>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</si>
  <si>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</si>
  <si>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</si>
  <si>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</si>
  <si>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</si>
  <si>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</si>
  <si>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</si>
  <si>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</si>
  <si>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</si>
  <si>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</si>
  <si>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</si>
  <si>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</si>
  <si>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</si>
  <si>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</si>
  <si>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</si>
  <si>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</si>
  <si>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</si>
  <si>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</si>
  <si>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</si>
  <si>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</si>
  <si>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</si>
  <si>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</si>
  <si>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</si>
  <si>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</si>
  <si>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</si>
  <si>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</si>
  <si>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</si>
  <si>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</si>
  <si>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</si>
  <si>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</si>
  <si>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</si>
  <si>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</si>
  <si>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</si>
  <si>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</si>
  <si>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</si>
  <si>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</si>
  <si>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</si>
  <si>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</si>
  <si>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</si>
  <si>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</si>
  <si>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</si>
  <si>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</si>
  <si>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</si>
  <si>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</si>
  <si>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</si>
  <si>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</si>
  <si>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</si>
  <si>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</si>
  <si>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</si>
  <si>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</si>
  <si>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</si>
  <si>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</si>
  <si>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</si>
  <si>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</si>
  <si>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</si>
  <si>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</si>
  <si>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</si>
  <si>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</si>
  <si>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</si>
  <si>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</si>
  <si>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</si>
  <si>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</si>
  <si>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</si>
  <si>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</si>
  <si>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</si>
  <si>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</si>
  <si>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</si>
  <si>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</si>
  <si>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</si>
  <si>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</si>
  <si>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</si>
  <si>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</si>
  <si>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</si>
  <si>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</si>
  <si>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</si>
  <si>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</si>
  <si>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</si>
  <si>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</si>
  <si>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</si>
  <si>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</si>
  <si>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</si>
  <si>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</si>
  <si>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</si>
  <si>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</si>
  <si>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</si>
  <si>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</si>
  <si>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</si>
  <si>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</si>
  <si>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</si>
  <si>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</si>
  <si>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</si>
  <si>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</si>
  <si>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</si>
  <si>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</si>
  <si>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</si>
  <si>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</si>
  <si>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</si>
  <si>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</si>
  <si>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</si>
  <si>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</si>
  <si>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</si>
  <si>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</si>
  <si>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</si>
  <si>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</si>
  <si>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</si>
  <si>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</si>
  <si>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</si>
  <si>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</si>
  <si>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</si>
  <si>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</si>
  <si>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</si>
  <si>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</si>
  <si>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</si>
  <si>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</si>
  <si>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</si>
  <si>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</si>
  <si>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</si>
  <si>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</si>
  <si>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</si>
  <si>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</si>
  <si>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</si>
  <si>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</si>
  <si>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</si>
  <si>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</si>
  <si>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</si>
  <si>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</si>
  <si>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</si>
  <si>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</si>
  <si>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</si>
  <si>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</si>
  <si>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</si>
  <si>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</si>
  <si>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</si>
  <si>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</si>
  <si>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</si>
  <si>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</si>
  <si>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</si>
  <si>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</si>
  <si>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</si>
  <si>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</si>
  <si>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</si>
  <si>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</si>
  <si>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</si>
  <si>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</si>
  <si>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</si>
  <si>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</si>
  <si>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</si>
  <si>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</si>
  <si>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</si>
  <si>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</si>
  <si>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</si>
  <si>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</si>
  <si>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</si>
  <si>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</si>
  <si>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</si>
  <si>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</si>
  <si>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</si>
  <si>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</si>
  <si>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</si>
  <si>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</si>
  <si>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</si>
  <si>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</si>
  <si>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</si>
  <si>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</si>
  <si>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</si>
  <si>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</si>
  <si>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</si>
  <si>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</si>
  <si>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</si>
  <si>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</si>
  <si>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</si>
  <si>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</si>
  <si>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</si>
  <si>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</si>
  <si>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</si>
  <si>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</si>
  <si>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</si>
  <si>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</si>
  <si>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</si>
  <si>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</si>
  <si>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</si>
  <si>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</si>
  <si>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</si>
  <si>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</si>
  <si>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</si>
  <si>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</si>
  <si>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</si>
  <si>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</si>
  <si>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</si>
  <si>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</si>
  <si>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</si>
  <si>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</si>
  <si>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</si>
  <si>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</si>
  <si>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</si>
  <si>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</si>
  <si>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</si>
  <si>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</si>
  <si>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</si>
  <si>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</si>
  <si>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</si>
  <si>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</si>
  <si>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</si>
  <si>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</si>
  <si>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</si>
  <si>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</si>
  <si>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</si>
  <si>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</si>
  <si>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</si>
  <si>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</si>
  <si>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</si>
  <si>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</si>
  <si>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</si>
  <si>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</si>
  <si>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</si>
  <si>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</si>
  <si>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</si>
  <si>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</si>
  <si>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</si>
  <si>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</si>
  <si>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</si>
  <si>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</si>
  <si>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</si>
  <si>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</si>
  <si>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</si>
  <si>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</si>
  <si>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</si>
  <si>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</si>
  <si>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</si>
  <si>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</si>
  <si>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</si>
  <si>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</si>
  <si>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</si>
  <si>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</si>
  <si>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</si>
  <si>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</si>
  <si>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</si>
  <si>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</si>
  <si>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</si>
  <si>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</si>
  <si>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</si>
  <si>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</si>
  <si>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</si>
  <si>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</si>
  <si>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</si>
  <si>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</si>
  <si>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</si>
  <si>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</si>
  <si>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</si>
  <si>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</si>
  <si>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</si>
  <si>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</si>
  <si>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</si>
  <si>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</si>
  <si>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</si>
  <si>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</si>
  <si>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</si>
  <si>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</si>
  <si>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</si>
  <si>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</si>
  <si>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</si>
  <si>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</si>
  <si>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</si>
  <si>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</si>
  <si>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</si>
  <si>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</si>
  <si>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</si>
  <si>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</si>
  <si>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</si>
  <si>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</si>
  <si>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</si>
  <si>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</si>
  <si>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</si>
  <si>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</si>
  <si>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</si>
  <si>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</si>
  <si>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</si>
  <si>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</si>
  <si>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</si>
  <si>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</si>
  <si>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</si>
  <si>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</si>
  <si>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</si>
  <si>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</si>
  <si>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</si>
  <si>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</si>
  <si>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</si>
  <si>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</si>
  <si>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</si>
  <si>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</si>
  <si>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</si>
  <si>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</si>
  <si>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</si>
  <si>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</si>
  <si>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</si>
  <si>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</si>
  <si>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</si>
  <si>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</si>
  <si>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</si>
  <si>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</si>
  <si>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</si>
  <si>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</si>
  <si>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</si>
  <si>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</si>
  <si>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</si>
  <si>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</si>
  <si>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</si>
  <si>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</si>
  <si>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</si>
  <si>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</si>
  <si>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</si>
  <si>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</si>
  <si>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</si>
  <si>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</si>
  <si>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</si>
  <si>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</si>
  <si>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</si>
  <si>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</si>
  <si>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</si>
  <si>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</si>
  <si>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</si>
  <si>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</si>
  <si>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</si>
  <si>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</si>
  <si>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</si>
  <si>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</si>
  <si>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</si>
  <si>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</si>
  <si>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</si>
  <si>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</si>
  <si>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</si>
  <si>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</si>
  <si>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</si>
  <si>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</si>
  <si>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</si>
  <si>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</si>
  <si>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</si>
  <si>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</si>
  <si>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</si>
  <si>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</si>
  <si>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</si>
  <si>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</si>
  <si>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</si>
  <si>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</si>
  <si>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</si>
  <si>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</si>
  <si>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</si>
  <si>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</si>
  <si>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</si>
  <si>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</si>
  <si>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</si>
  <si>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</si>
  <si>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</si>
  <si>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</si>
  <si>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</si>
  <si>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</si>
  <si>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</si>
  <si>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</si>
  <si>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</si>
  <si>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</si>
  <si>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</si>
  <si>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</si>
  <si>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</si>
  <si>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</si>
  <si>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</si>
  <si>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</si>
  <si>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</si>
  <si>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</si>
  <si>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</si>
  <si>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</si>
  <si>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</si>
  <si>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</si>
  <si>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</si>
  <si>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</si>
  <si>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</si>
  <si>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</si>
  <si>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</si>
  <si>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</si>
  <si>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</si>
  <si>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</si>
  <si>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</si>
  <si>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</si>
  <si>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</si>
  <si>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</si>
  <si>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</si>
  <si>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</si>
  <si>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</si>
  <si>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</si>
  <si>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</si>
  <si>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</si>
  <si>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</si>
  <si>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</si>
  <si>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</si>
  <si>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</si>
  <si>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</si>
  <si>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</si>
  <si>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</si>
  <si>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</si>
  <si>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</si>
  <si>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</si>
  <si>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</si>
  <si>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</si>
  <si>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</si>
  <si>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</si>
  <si>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</si>
  <si>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</si>
  <si>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</si>
  <si>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</si>
  <si>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</si>
  <si>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</si>
  <si>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</si>
  <si>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</si>
  <si>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</si>
  <si>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</si>
  <si>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</si>
  <si>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</si>
  <si>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</si>
  <si>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</si>
  <si>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</si>
  <si>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</si>
  <si>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</si>
  <si>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</si>
  <si>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</si>
  <si>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</si>
  <si>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</si>
  <si>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</si>
  <si>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</si>
  <si>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</si>
  <si>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</si>
  <si>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</si>
  <si>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</si>
  <si>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</si>
  <si>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</si>
  <si>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</si>
  <si>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</si>
  <si>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</si>
  <si>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</si>
  <si>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</si>
  <si>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</si>
  <si>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</si>
  <si>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</si>
  <si>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</si>
  <si>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</si>
  <si>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</si>
  <si>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</si>
  <si>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</si>
  <si>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</si>
  <si>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</si>
  <si>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</si>
  <si>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</si>
  <si>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</si>
  <si>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</si>
  <si>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</si>
  <si>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</si>
  <si>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</si>
  <si>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</si>
  <si>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</si>
  <si>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</si>
  <si>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</si>
  <si>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</si>
  <si>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</si>
  <si>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</si>
  <si>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</si>
  <si>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</si>
  <si>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</si>
  <si>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</si>
  <si>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</si>
  <si>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</si>
  <si>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</si>
  <si>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</si>
  <si>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</si>
  <si>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</si>
  <si>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</si>
  <si>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</si>
  <si>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</si>
  <si>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</si>
  <si>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</si>
  <si>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</si>
  <si>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</si>
  <si>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</si>
  <si>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</si>
  <si>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</si>
  <si>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</si>
  <si>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</si>
  <si>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</si>
  <si>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</si>
  <si>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</si>
  <si>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</si>
  <si>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</si>
  <si>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</si>
  <si>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</si>
  <si>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</si>
  <si>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</si>
  <si>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</si>
  <si>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</si>
  <si>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</si>
  <si>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</si>
  <si>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</si>
  <si>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</si>
  <si>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</si>
  <si>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</si>
  <si>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</si>
  <si>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</si>
  <si>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</si>
  <si>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</si>
  <si>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</si>
  <si>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</si>
  <si>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</si>
  <si>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</si>
  <si>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</si>
  <si>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</si>
  <si>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</si>
  <si>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</si>
  <si>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</si>
  <si>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</si>
  <si>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</si>
  <si>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</si>
  <si>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</si>
  <si>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</si>
  <si>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</si>
  <si>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</si>
  <si>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</si>
  <si>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</si>
  <si>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</si>
  <si>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</si>
  <si>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</si>
  <si>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</si>
  <si>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</si>
  <si>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</si>
  <si>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</si>
  <si>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</si>
  <si>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</si>
  <si>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</si>
  <si>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</si>
  <si>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</si>
  <si>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</si>
  <si>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</si>
  <si>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</si>
  <si>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</si>
  <si>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</si>
  <si>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</si>
  <si>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</si>
  <si>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</si>
  <si>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</si>
  <si>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</si>
  <si>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</si>
  <si>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</si>
  <si>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</si>
  <si>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</si>
  <si>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</si>
  <si>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</si>
  <si>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</si>
  <si>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</si>
  <si>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</si>
  <si>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</si>
  <si>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</si>
  <si>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</si>
  <si>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</si>
  <si>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</si>
  <si>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</si>
  <si>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</si>
  <si>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</si>
  <si>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</si>
  <si>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</si>
  <si>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</si>
  <si>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</si>
  <si>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</si>
  <si>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</si>
  <si>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</si>
  <si>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</si>
  <si>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</si>
  <si>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</si>
  <si>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</si>
  <si>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</si>
  <si>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</si>
  <si>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</si>
  <si>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</si>
  <si>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</si>
  <si>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</si>
  <si>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</si>
  <si>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</si>
  <si>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</si>
  <si>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</si>
  <si>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</si>
  <si>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</si>
  <si>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</si>
  <si>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</si>
  <si>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</si>
  <si>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</si>
  <si>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</si>
  <si>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</si>
  <si>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</si>
  <si>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</si>
  <si>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</si>
  <si>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</si>
  <si>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</si>
  <si>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</si>
  <si>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</si>
  <si>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</si>
  <si>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</si>
  <si>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</si>
  <si>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</si>
  <si>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</si>
  <si>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</si>
  <si>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</si>
  <si>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</si>
  <si>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</si>
  <si>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</si>
  <si>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</si>
  <si>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</si>
  <si>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</si>
  <si>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</si>
  <si>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</si>
  <si>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</si>
  <si>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</si>
  <si>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</si>
  <si>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</si>
  <si>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</si>
  <si>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</si>
  <si>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</si>
  <si>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</si>
  <si>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</si>
  <si>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</si>
  <si>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</si>
  <si>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</si>
  <si>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</si>
  <si>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</si>
  <si>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</si>
  <si>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</si>
  <si>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</si>
  <si>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</si>
  <si>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</si>
  <si>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</si>
  <si>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</si>
  <si>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</si>
  <si>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</si>
  <si>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</si>
  <si>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</si>
  <si>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</si>
  <si>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</si>
  <si>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</si>
  <si>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</si>
  <si>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</si>
  <si>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</si>
  <si>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</si>
  <si>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</si>
  <si>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</si>
  <si>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</si>
  <si>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</si>
  <si>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</si>
  <si>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</si>
  <si>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</si>
  <si>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</si>
  <si>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</si>
  <si>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</si>
  <si>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</si>
  <si>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</si>
  <si>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</si>
  <si>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</si>
  <si>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</si>
  <si>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</si>
  <si>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</si>
  <si>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</si>
  <si>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</si>
  <si>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</si>
  <si>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</si>
  <si>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</si>
  <si>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</si>
  <si>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</si>
  <si>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</si>
  <si>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</si>
  <si>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</si>
  <si>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</si>
  <si>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</si>
  <si>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</si>
  <si>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</si>
  <si>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</si>
  <si>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</si>
  <si>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</si>
  <si>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</si>
  <si>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</si>
  <si>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</si>
  <si>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</si>
  <si>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</si>
  <si>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</si>
  <si>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</si>
  <si>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</si>
  <si>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</si>
  <si>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</si>
  <si>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</si>
  <si>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</si>
  <si>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</si>
  <si>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</si>
  <si>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</si>
  <si>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</si>
  <si>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</si>
  <si>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</si>
  <si>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</si>
  <si>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</si>
  <si>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</si>
  <si>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</si>
  <si>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</si>
  <si>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</si>
  <si>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</si>
  <si>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</si>
  <si>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</si>
  <si>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</si>
  <si>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</si>
  <si>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</si>
  <si>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</si>
  <si>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</si>
  <si>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</si>
  <si>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</si>
  <si>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</si>
  <si>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</si>
  <si>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</si>
  <si>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</si>
  <si>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</si>
  <si>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</si>
  <si>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</si>
  <si>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</si>
  <si>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</si>
  <si>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</si>
  <si>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</si>
  <si>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</si>
  <si>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</si>
  <si>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</si>
  <si>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</si>
  <si>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</si>
  <si>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</si>
  <si>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</si>
  <si>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</si>
  <si>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</si>
  <si>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</si>
  <si>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</si>
  <si>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</si>
  <si>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</si>
  <si>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</si>
  <si>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</si>
  <si>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</si>
  <si>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</si>
  <si>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</si>
  <si>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</si>
  <si>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</si>
  <si>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</si>
  <si>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</si>
  <si>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</si>
  <si>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</si>
  <si>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</si>
  <si>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</si>
  <si>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</si>
  <si>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</si>
  <si>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</si>
  <si>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</si>
  <si>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</si>
  <si>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</si>
  <si>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</si>
  <si>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</si>
  <si>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</si>
  <si>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</si>
  <si>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</si>
  <si>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</si>
  <si>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</si>
  <si>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</si>
  <si>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</si>
  <si>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</si>
  <si>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</si>
  <si>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</si>
  <si>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</si>
  <si>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</si>
  <si>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</si>
  <si>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</si>
  <si>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</si>
  <si>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</si>
  <si>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</si>
  <si>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</si>
  <si>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</si>
  <si>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</si>
  <si>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</si>
  <si>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</si>
  <si>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</si>
  <si>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</si>
  <si>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</si>
  <si>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</si>
  <si>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</si>
  <si>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</si>
  <si>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</si>
  <si>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</si>
  <si>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</si>
  <si>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</si>
  <si>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</si>
  <si>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</si>
  <si>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</si>
  <si>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</si>
  <si>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</si>
  <si>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</si>
  <si>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</si>
  <si>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</si>
  <si>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</si>
  <si>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</si>
  <si>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</si>
  <si>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</si>
  <si>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</si>
  <si>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</si>
  <si>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</si>
  <si>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</si>
  <si>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</si>
  <si>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</si>
  <si>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</si>
  <si>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</si>
  <si>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</si>
  <si>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</si>
  <si>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</si>
  <si>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</si>
  <si>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</si>
  <si>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</si>
  <si>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</si>
  <si>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</si>
  <si>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</si>
  <si>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</si>
  <si>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</si>
  <si>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</si>
  <si>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</si>
  <si>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</si>
  <si>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</si>
  <si>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</si>
  <si>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</si>
  <si>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</si>
  <si>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</si>
  <si>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</si>
  <si>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</si>
  <si>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</si>
  <si>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</si>
  <si>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</si>
  <si>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</si>
  <si>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</si>
  <si>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</si>
  <si>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</si>
  <si>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</si>
  <si>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</si>
  <si>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</si>
  <si>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</si>
  <si>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</si>
  <si>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</si>
  <si>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</si>
  <si>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</si>
  <si>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</si>
  <si>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</si>
  <si>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</si>
  <si>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</si>
  <si>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</si>
  <si>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</si>
  <si>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</si>
  <si>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</si>
  <si>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</si>
  <si>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</si>
  <si>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</si>
  <si>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</si>
  <si>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</si>
  <si>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</si>
  <si>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</si>
  <si>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</si>
  <si>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</si>
  <si>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</si>
  <si>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</si>
  <si>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</si>
  <si>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</si>
  <si>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</si>
  <si>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</si>
  <si>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</si>
  <si>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</si>
  <si>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</si>
  <si>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</si>
  <si>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</si>
  <si>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</si>
  <si>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</si>
  <si>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</si>
  <si>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</si>
  <si>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</si>
  <si>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</si>
  <si>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</si>
  <si>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</si>
  <si>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</si>
  <si>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</si>
  <si>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</si>
  <si>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</si>
  <si>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</si>
  <si>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</si>
  <si>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</si>
  <si>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</si>
  <si>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</si>
  <si>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</si>
  <si>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</si>
  <si>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</si>
  <si>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</si>
  <si>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</si>
  <si>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</si>
  <si>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</si>
  <si>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</si>
  <si>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</si>
  <si>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</si>
  <si>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</si>
  <si>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</si>
  <si>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</si>
  <si>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</si>
  <si>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</si>
  <si>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</si>
  <si>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</si>
  <si>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</si>
  <si>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</si>
  <si>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</si>
  <si>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</si>
  <si>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</si>
  <si>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</si>
  <si>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</si>
  <si>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</si>
  <si>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</si>
  <si>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</si>
  <si>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</si>
  <si>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</si>
  <si>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</si>
  <si>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</si>
  <si>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</si>
  <si>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</si>
  <si>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</si>
  <si>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</si>
  <si>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</si>
  <si>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</si>
  <si>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</si>
  <si>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</si>
  <si>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</si>
  <si>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</si>
  <si>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</si>
  <si>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</si>
  <si>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</si>
  <si>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</si>
  <si>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</si>
  <si>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</si>
  <si>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</si>
  <si>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</si>
  <si>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</si>
  <si>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</si>
  <si>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</si>
  <si>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</si>
  <si>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</si>
  <si>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</si>
  <si>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</si>
  <si>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</si>
  <si>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</si>
  <si>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</si>
  <si>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</si>
  <si>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</si>
  <si>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</si>
  <si>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</si>
  <si>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</si>
  <si>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</si>
  <si>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</si>
  <si>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</si>
  <si>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</si>
  <si>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</si>
  <si>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</si>
  <si>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</si>
  <si>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</si>
  <si>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</si>
  <si>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</si>
  <si>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</si>
  <si>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</si>
  <si>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</si>
  <si>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</si>
  <si>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</si>
  <si>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</si>
  <si>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</si>
  <si>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</si>
  <si>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</si>
  <si>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</si>
  <si>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</si>
  <si>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</si>
  <si>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</si>
  <si>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</si>
  <si>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</si>
  <si>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</si>
  <si>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</si>
  <si>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</si>
  <si>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</si>
  <si>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</si>
  <si>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</si>
  <si>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</si>
  <si>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</si>
  <si>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</si>
  <si>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</si>
  <si>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</si>
  <si>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</si>
  <si>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</si>
  <si>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</si>
  <si>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</si>
  <si>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</si>
  <si>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</si>
  <si>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</si>
  <si>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</si>
  <si>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</si>
  <si>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</si>
  <si>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</si>
  <si>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</si>
  <si>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</si>
  <si>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</si>
  <si>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</si>
  <si>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</si>
  <si>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</si>
  <si>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</si>
  <si>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</si>
  <si>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</si>
  <si>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</si>
  <si>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</si>
  <si>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</si>
  <si>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</si>
  <si>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</si>
  <si>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</si>
  <si>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</si>
  <si>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</si>
  <si>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</si>
  <si>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</si>
  <si>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</si>
  <si>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</si>
  <si>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</si>
  <si>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</si>
  <si>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</si>
  <si>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</si>
  <si>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</si>
  <si>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</si>
  <si>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</si>
  <si>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</si>
  <si>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</si>
  <si>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</si>
  <si>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</si>
  <si>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</si>
  <si>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</si>
  <si>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</si>
  <si>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</si>
  <si>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</si>
  <si>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</si>
  <si>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</si>
  <si>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</si>
  <si>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</si>
  <si>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</si>
  <si>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</si>
  <si>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</si>
  <si>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</si>
  <si>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</si>
  <si>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</si>
  <si>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</si>
  <si>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</si>
  <si>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</si>
  <si>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</si>
  <si>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</si>
  <si>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</si>
  <si>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</si>
  <si>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</si>
  <si>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</si>
  <si>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</si>
  <si>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</si>
  <si>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</si>
  <si>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</si>
  <si>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</si>
  <si>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</si>
  <si>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</si>
  <si>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</si>
  <si>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</si>
  <si>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</si>
  <si>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</si>
  <si>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</si>
  <si>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</si>
  <si>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</si>
  <si>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</si>
  <si>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</si>
  <si>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</si>
  <si>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</si>
  <si>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</si>
  <si>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</si>
  <si>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</si>
  <si>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</si>
  <si>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</si>
  <si>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</si>
  <si>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</si>
  <si>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</si>
  <si>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</si>
  <si>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</si>
  <si>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</si>
  <si>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</si>
  <si>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</si>
  <si>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</si>
  <si>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</si>
  <si>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</si>
  <si>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</si>
  <si>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</si>
  <si>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</si>
  <si>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</si>
  <si>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</si>
  <si>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</si>
  <si>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</si>
  <si>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</si>
  <si>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</si>
  <si>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</si>
  <si>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</si>
  <si>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</si>
  <si>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</si>
  <si>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</si>
  <si>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</si>
  <si>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</si>
  <si>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</si>
  <si>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</si>
  <si>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</si>
  <si>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</si>
  <si>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</si>
  <si>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</si>
  <si>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</si>
  <si>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</si>
  <si>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</si>
  <si>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</si>
  <si>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</si>
  <si>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</si>
  <si>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</si>
  <si>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</si>
  <si>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</si>
  <si>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</si>
  <si>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</si>
  <si>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</si>
  <si>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</si>
  <si>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</si>
  <si>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</si>
  <si>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</si>
  <si>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</si>
  <si>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</si>
  <si>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</si>
  <si>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</si>
  <si>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</si>
  <si>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</si>
  <si>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</si>
  <si>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</si>
  <si>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</si>
  <si>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</si>
  <si>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</si>
  <si>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</si>
  <si>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</si>
  <si>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</si>
  <si>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</si>
  <si>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</si>
  <si>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</si>
  <si>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</si>
  <si>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</si>
  <si>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</si>
  <si>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</si>
  <si>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</si>
  <si>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</si>
  <si>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</si>
  <si>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</si>
  <si>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</si>
  <si>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</si>
  <si>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</si>
  <si>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</si>
  <si>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</si>
  <si>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</si>
  <si>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</si>
  <si>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</si>
  <si>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</si>
  <si>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</si>
  <si>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</si>
  <si>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</si>
  <si>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</si>
  <si>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</si>
  <si>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</si>
  <si>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</si>
  <si>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</si>
  <si>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</si>
  <si>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</si>
  <si>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</si>
  <si>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</si>
  <si>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</si>
  <si>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</si>
  <si>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</si>
  <si>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</si>
  <si>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</si>
  <si>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</si>
  <si>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</si>
  <si>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</si>
  <si>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</si>
  <si>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</si>
  <si>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</si>
  <si>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</si>
  <si>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</si>
  <si>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</si>
  <si>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</si>
  <si>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</si>
  <si>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</si>
  <si>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</si>
  <si>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</si>
  <si>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</si>
  <si>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</si>
  <si>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</si>
  <si>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</si>
  <si>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</si>
  <si>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</si>
  <si>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</si>
  <si>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</si>
  <si>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</si>
  <si>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</si>
  <si>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</si>
  <si>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</si>
  <si>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</si>
  <si>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</si>
  <si>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</si>
  <si>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</si>
  <si>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</si>
  <si>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</si>
  <si>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</si>
  <si>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</si>
  <si>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</si>
  <si>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</si>
  <si>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</si>
  <si>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</si>
  <si>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</si>
  <si>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</si>
  <si>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</si>
  <si>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</si>
  <si>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</si>
  <si>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</si>
  <si>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</si>
  <si>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</si>
  <si>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</si>
  <si>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</si>
  <si>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</si>
  <si>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</si>
  <si>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</si>
  <si>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</si>
  <si>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</si>
  <si>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</si>
  <si>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</si>
  <si>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</si>
  <si>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</si>
  <si>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</si>
  <si>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</si>
  <si>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</si>
  <si>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</si>
  <si>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</si>
  <si>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</si>
  <si>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</si>
  <si>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</si>
  <si>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</si>
  <si>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</si>
  <si>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</si>
  <si>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</si>
  <si>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</si>
  <si>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</si>
  <si>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</si>
  <si>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</si>
  <si>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</si>
  <si>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</si>
  <si>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</si>
  <si>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</si>
  <si>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</si>
  <si>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</si>
  <si>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</si>
  <si>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</si>
  <si>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</si>
  <si>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</si>
  <si>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</si>
  <si>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</si>
  <si>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</si>
  <si>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</si>
  <si>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</si>
  <si>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</si>
  <si>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</si>
  <si>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</si>
  <si>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</si>
  <si>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</si>
  <si>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</si>
  <si>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</si>
  <si>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</si>
  <si>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</si>
  <si>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</si>
  <si>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</si>
  <si>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</si>
  <si>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</si>
  <si>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</si>
  <si>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</si>
  <si>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</si>
  <si>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</si>
  <si>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</si>
  <si>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</si>
  <si>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</si>
  <si>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</si>
  <si>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</si>
  <si>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</si>
  <si>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</si>
  <si>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</si>
  <si>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</si>
  <si>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</si>
  <si>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</si>
  <si>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</si>
  <si>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</si>
  <si>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</si>
  <si>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</si>
  <si>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</si>
  <si>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</si>
  <si>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</si>
  <si>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</si>
  <si>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</si>
  <si>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</si>
  <si>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</si>
  <si>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</si>
  <si>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</si>
  <si>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</si>
  <si>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</si>
  <si>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</si>
  <si>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</si>
  <si>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</si>
  <si>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</si>
  <si>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</si>
  <si>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</si>
  <si>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</si>
  <si>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</si>
  <si>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</si>
  <si>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</si>
  <si>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</si>
  <si>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</si>
  <si>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</si>
  <si>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</si>
  <si>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</si>
  <si>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</si>
  <si>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</si>
  <si>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</si>
  <si>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</si>
  <si>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</si>
  <si>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</si>
  <si>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</si>
  <si>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</si>
  <si>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</si>
  <si>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</si>
  <si>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</si>
  <si>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</si>
  <si>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</si>
  <si>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</si>
  <si>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</si>
  <si>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</si>
  <si>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</si>
  <si>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</si>
  <si>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</si>
  <si>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</si>
  <si>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</si>
  <si>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</si>
  <si>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</si>
  <si>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</si>
  <si>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</si>
  <si>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</si>
  <si>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</si>
  <si>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</si>
  <si>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</si>
  <si>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</si>
  <si>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</si>
  <si>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</si>
  <si>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</si>
  <si>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</si>
  <si>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</si>
  <si>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</si>
  <si>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</si>
  <si>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</si>
  <si>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</si>
  <si>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</si>
  <si>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</si>
  <si>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</si>
  <si>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</si>
  <si>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</si>
  <si>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</si>
  <si>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</si>
  <si>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</si>
  <si>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</si>
  <si>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</si>
  <si>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</si>
  <si>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</si>
  <si>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</si>
  <si>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</si>
  <si>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</si>
  <si>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</si>
  <si>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</si>
  <si>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</si>
  <si>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</si>
  <si>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</si>
  <si>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</si>
  <si>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</si>
  <si>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</si>
  <si>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</si>
  <si>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</si>
  <si>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</si>
  <si>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</si>
  <si>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</si>
  <si>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</si>
  <si>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</si>
  <si>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</si>
  <si>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</si>
  <si>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</si>
  <si>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</si>
  <si>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</si>
  <si>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</si>
  <si>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</si>
  <si>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</si>
  <si>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</si>
  <si>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</si>
  <si>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</si>
  <si>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</si>
  <si>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</si>
  <si>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</si>
  <si>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</si>
  <si>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</si>
  <si>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</si>
  <si>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</si>
  <si>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</si>
  <si>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</si>
  <si>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</si>
  <si>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</si>
  <si>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</si>
  <si>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</si>
  <si>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</si>
  <si>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</si>
  <si>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</si>
  <si>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</si>
  <si>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</si>
  <si>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</si>
  <si>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</si>
  <si>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</si>
  <si>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</si>
  <si>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</si>
  <si>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</si>
  <si>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</si>
  <si>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</si>
  <si>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</si>
  <si>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</si>
  <si>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</si>
  <si>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</si>
  <si>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</si>
  <si>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</si>
  <si>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</si>
  <si>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</si>
  <si>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</si>
  <si>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</si>
  <si>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</si>
  <si>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</si>
  <si>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</si>
  <si>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</si>
  <si>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</si>
  <si>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</si>
  <si>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</si>
  <si>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</si>
  <si>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</si>
  <si>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</si>
  <si>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</si>
  <si>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</si>
  <si>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</si>
  <si>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</si>
  <si>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</si>
  <si>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</si>
  <si>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</si>
  <si>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</si>
  <si>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</si>
  <si>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</si>
  <si>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</si>
  <si>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</si>
  <si>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</si>
  <si>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</si>
  <si>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</si>
  <si>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</si>
  <si>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</si>
  <si>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</si>
  <si>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</si>
  <si>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</si>
  <si>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</si>
  <si>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</si>
  <si>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</si>
  <si>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</si>
  <si>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</si>
  <si>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</si>
  <si>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</si>
  <si>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</si>
  <si>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</si>
  <si>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</si>
  <si>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</si>
  <si>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</si>
  <si>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</si>
  <si>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</si>
  <si>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</si>
  <si>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</si>
  <si>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</si>
  <si>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</si>
  <si>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</si>
  <si>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</si>
  <si>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</si>
  <si>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</si>
  <si>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</si>
  <si>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</si>
  <si>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</si>
  <si>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</si>
  <si>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</si>
  <si>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</si>
  <si>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</si>
  <si>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</si>
  <si>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</si>
  <si>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</si>
  <si>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</si>
  <si>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</si>
  <si>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</si>
  <si>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</si>
  <si>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</si>
  <si>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</si>
  <si>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</si>
  <si>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</si>
  <si>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</si>
  <si>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</si>
  <si>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</si>
  <si>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</si>
  <si>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</si>
  <si>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</si>
  <si>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</si>
  <si>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</si>
  <si>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</si>
  <si>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</si>
  <si>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</si>
  <si>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</si>
  <si>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</si>
  <si>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</si>
  <si>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</si>
  <si>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</si>
  <si>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</si>
  <si>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</si>
  <si>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</si>
  <si>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</si>
  <si>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</si>
  <si>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</si>
  <si>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</si>
  <si>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</si>
  <si>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</si>
  <si>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</si>
  <si>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</si>
  <si>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</si>
  <si>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</si>
  <si>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</si>
  <si>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</si>
  <si>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</si>
  <si>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</si>
  <si>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</si>
  <si>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</si>
  <si>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</si>
  <si>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</si>
  <si>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</si>
  <si>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</si>
  <si>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</si>
  <si>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</si>
  <si>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</si>
  <si>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</si>
  <si>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</si>
  <si>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</si>
  <si>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</si>
  <si>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</si>
  <si>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</si>
  <si>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</si>
  <si>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</si>
  <si>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</si>
  <si>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</si>
  <si>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</si>
  <si>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</si>
  <si>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</si>
  <si>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</si>
  <si>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</si>
  <si>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</si>
  <si>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</si>
  <si>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</si>
  <si>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</si>
  <si>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</si>
  <si>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</si>
  <si>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</si>
  <si>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</si>
  <si>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</si>
  <si>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</si>
  <si>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</si>
  <si>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</si>
  <si>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</si>
  <si>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</si>
  <si>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</si>
  <si>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</si>
  <si>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</si>
  <si>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</si>
  <si>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</si>
  <si>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</si>
  <si>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</si>
  <si>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</si>
  <si>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</si>
  <si>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</si>
  <si>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</si>
  <si>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</si>
  <si>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</si>
  <si>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</si>
  <si>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</si>
  <si>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</si>
  <si>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</si>
  <si>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</si>
  <si>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</si>
  <si>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</si>
  <si>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</si>
  <si>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</si>
  <si>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</si>
  <si>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</si>
  <si>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</si>
  <si>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</si>
  <si>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</si>
  <si>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</si>
  <si>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</si>
  <si>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</si>
  <si>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</si>
  <si>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</si>
  <si>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</si>
  <si>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</si>
  <si>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</si>
  <si>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</si>
  <si>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</si>
  <si>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</si>
  <si>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</si>
  <si>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</si>
  <si>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</si>
  <si>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</si>
  <si>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</si>
  <si>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</si>
  <si>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</si>
  <si>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</si>
  <si>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</si>
  <si>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</si>
  <si>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</si>
  <si>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</si>
  <si>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</si>
  <si>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</si>
  <si>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</si>
  <si>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</si>
  <si>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</si>
  <si>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</si>
  <si>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</si>
  <si>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</si>
  <si>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</si>
  <si>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</si>
  <si>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</si>
  <si>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</si>
  <si>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</si>
  <si>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</si>
  <si>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</si>
  <si>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</si>
  <si>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</si>
  <si>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</si>
  <si>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</si>
  <si>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</si>
  <si>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</si>
  <si>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</si>
  <si>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</si>
  <si>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</si>
  <si>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</si>
  <si>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</si>
  <si>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</si>
  <si>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</si>
  <si>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</si>
  <si>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</si>
  <si>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</si>
  <si>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</si>
  <si>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</si>
  <si>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</si>
  <si>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</si>
  <si>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</si>
  <si>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</si>
  <si>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</si>
  <si>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</si>
  <si>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</si>
  <si>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</si>
  <si>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</si>
  <si>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</si>
  <si>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</si>
  <si>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</si>
  <si>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</si>
  <si>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</si>
  <si>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</si>
  <si>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</si>
  <si>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</si>
  <si>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</si>
  <si>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</si>
  <si>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</si>
  <si>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</si>
  <si>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</si>
  <si>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</si>
  <si>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</si>
  <si>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</si>
  <si>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</si>
  <si>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</si>
  <si>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</si>
  <si>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</si>
  <si>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</si>
  <si>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</si>
  <si>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</si>
  <si>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</si>
  <si>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</si>
  <si>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</si>
  <si>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</si>
  <si>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</si>
  <si>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</si>
  <si>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</si>
  <si>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</si>
  <si>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</si>
  <si>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</si>
  <si>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</si>
  <si>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</si>
  <si>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</si>
  <si>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</si>
  <si>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</si>
  <si>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</si>
  <si>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</si>
  <si>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</si>
  <si>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</si>
  <si>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</si>
  <si>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</si>
  <si>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</si>
  <si>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</si>
  <si>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</si>
  <si>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</si>
  <si>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</si>
  <si>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</si>
  <si>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</si>
  <si>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</si>
  <si>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</si>
  <si>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</si>
  <si>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</si>
  <si>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</si>
  <si>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</si>
  <si>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</si>
  <si>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</si>
  <si>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</si>
  <si>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</si>
  <si>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</si>
  <si>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</si>
  <si>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</si>
  <si>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</si>
  <si>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</si>
  <si>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</si>
  <si>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</si>
  <si>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</si>
  <si>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</si>
  <si>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</si>
  <si>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</si>
  <si>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</si>
  <si>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</si>
  <si>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</si>
  <si>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</si>
  <si>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</si>
  <si>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</si>
  <si>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</si>
  <si>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</si>
  <si>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</si>
  <si>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</si>
  <si>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</si>
  <si>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</si>
  <si>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</si>
  <si>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</si>
  <si>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</si>
  <si>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</si>
  <si>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</si>
  <si>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</si>
  <si>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</si>
  <si>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</si>
  <si>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</si>
  <si>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</si>
  <si>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</si>
  <si>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</si>
  <si>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</si>
  <si>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</si>
  <si>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</si>
  <si>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</si>
  <si>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</si>
  <si>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</si>
  <si>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</si>
  <si>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</si>
  <si>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</si>
  <si>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</si>
  <si>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</si>
  <si>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</si>
  <si>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</si>
  <si>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</si>
  <si>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</si>
  <si>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</si>
  <si>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</si>
  <si>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</si>
  <si>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</si>
  <si>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</si>
  <si>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</si>
  <si>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</si>
  <si>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</si>
  <si>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</si>
  <si>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</si>
  <si>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</si>
  <si>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</si>
  <si>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</si>
  <si>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</si>
  <si>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</si>
  <si>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</si>
  <si>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</si>
  <si>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</si>
  <si>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</si>
  <si>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</si>
  <si>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</si>
  <si>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</si>
  <si>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</si>
  <si>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</si>
  <si>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</si>
  <si>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</si>
  <si>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</si>
  <si>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</si>
  <si>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</si>
  <si>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</si>
  <si>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</si>
  <si>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</si>
  <si>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</si>
  <si>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</si>
  <si>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</si>
  <si>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</si>
  <si>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</si>
  <si>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</si>
  <si>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</si>
  <si>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</si>
  <si>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</si>
  <si>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</si>
  <si>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</si>
  <si>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</si>
  <si>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</si>
  <si>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</si>
  <si>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</si>
  <si>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</si>
  <si>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</si>
  <si>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</si>
  <si>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</si>
  <si>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</si>
  <si>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</si>
  <si>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</si>
  <si>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</si>
  <si>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</si>
  <si>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</si>
  <si>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</si>
  <si>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</si>
  <si>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</si>
  <si>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</si>
  <si>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</si>
  <si>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</si>
  <si>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</si>
  <si>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</si>
  <si>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</si>
  <si>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</si>
  <si>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</si>
  <si>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</si>
  <si>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</si>
  <si>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</si>
  <si>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</si>
  <si>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</si>
  <si>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</si>
  <si>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</si>
  <si>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</si>
  <si>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</si>
  <si>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</si>
  <si>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</si>
  <si>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</si>
  <si>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</si>
  <si>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</si>
  <si>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</si>
  <si>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</si>
  <si>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</si>
  <si>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</si>
  <si>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</si>
  <si>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</si>
  <si>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</si>
  <si>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</si>
  <si>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</si>
  <si>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</si>
  <si>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</si>
  <si>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</si>
  <si>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</si>
  <si>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</si>
  <si>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</si>
  <si>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</si>
  <si>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</si>
  <si>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</si>
  <si>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</si>
  <si>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</si>
  <si>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</si>
  <si>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</si>
  <si>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</si>
  <si>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</si>
  <si>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</si>
  <si>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</si>
  <si>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</si>
  <si>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</si>
  <si>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</si>
  <si>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</si>
  <si>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</si>
  <si>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</si>
  <si>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</si>
  <si>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</si>
  <si>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</si>
  <si>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</si>
  <si>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</si>
  <si>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</si>
  <si>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</si>
  <si>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</si>
  <si>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</si>
  <si>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</si>
  <si>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</si>
  <si>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</si>
  <si>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</si>
  <si>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</si>
  <si>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</si>
  <si>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</si>
  <si>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</si>
  <si>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</si>
  <si>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</si>
  <si>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</si>
  <si>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</si>
  <si>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</si>
  <si>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</si>
  <si>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</si>
  <si>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</si>
  <si>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</si>
  <si>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</si>
  <si>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</si>
  <si>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</si>
  <si>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</si>
  <si>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</si>
  <si>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</si>
  <si>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</si>
  <si>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</si>
  <si>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</si>
  <si>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</si>
  <si>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</si>
  <si>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</si>
  <si>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</si>
  <si>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</si>
  <si>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</si>
  <si>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</si>
  <si>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</si>
  <si>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</si>
  <si>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</si>
  <si>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</si>
  <si>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</si>
  <si>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</si>
  <si>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</si>
  <si>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</si>
  <si>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</si>
  <si>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</si>
  <si>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</si>
  <si>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</si>
  <si>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</si>
  <si>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</si>
  <si>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</si>
  <si>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</si>
  <si>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</si>
  <si>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</si>
  <si>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</si>
  <si>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</si>
  <si>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</si>
  <si>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</si>
  <si>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</si>
  <si>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</si>
  <si>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</si>
  <si>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</si>
  <si>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</si>
  <si>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</si>
  <si>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</si>
  <si>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</si>
  <si>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</si>
  <si>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</si>
  <si>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</si>
  <si>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</si>
  <si>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</si>
  <si>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</si>
  <si>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</si>
  <si>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</si>
  <si>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</si>
  <si>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</si>
  <si>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</si>
  <si>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</si>
  <si>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</si>
  <si>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</si>
  <si>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</si>
  <si>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</si>
  <si>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</si>
  <si>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</si>
  <si>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</si>
  <si>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</si>
  <si>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</si>
  <si>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</si>
  <si>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</si>
  <si>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</si>
  <si>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</si>
  <si>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</si>
  <si>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</si>
  <si>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</si>
  <si>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</si>
  <si>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</si>
  <si>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</si>
  <si>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</si>
  <si>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</si>
  <si>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</si>
  <si>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</si>
  <si>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</si>
  <si>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</si>
  <si>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</si>
  <si>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</si>
  <si>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</si>
  <si>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</si>
  <si>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</si>
  <si>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</si>
  <si>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</si>
  <si>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</si>
  <si>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</si>
  <si>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</si>
  <si>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</si>
  <si>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</si>
  <si>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</si>
  <si>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</si>
  <si>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</si>
  <si>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</si>
  <si>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</si>
  <si>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</si>
  <si>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</si>
  <si>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</si>
  <si>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</si>
  <si>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</si>
  <si>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</si>
  <si>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</si>
  <si>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</si>
  <si>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</si>
  <si>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</si>
  <si>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</si>
  <si>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</si>
  <si>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</si>
  <si>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</si>
  <si>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</si>
  <si>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</si>
  <si>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</si>
  <si>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</si>
  <si>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</si>
  <si>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</si>
  <si>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</si>
  <si>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</si>
  <si>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</si>
  <si>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</si>
  <si>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</si>
  <si>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</si>
  <si>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</si>
  <si>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</si>
  <si>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</si>
  <si>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</si>
  <si>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</si>
  <si>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</si>
  <si>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</si>
  <si>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</si>
  <si>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</si>
  <si>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</si>
  <si>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</si>
  <si>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</si>
  <si>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</si>
  <si>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</si>
  <si>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</si>
  <si>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</si>
  <si>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</si>
  <si>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</si>
  <si>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</si>
  <si>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</si>
  <si>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</si>
  <si>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</si>
  <si>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</si>
  <si>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</si>
  <si>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</si>
  <si>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</si>
  <si>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</si>
  <si>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</si>
  <si>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</si>
  <si>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</si>
  <si>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</si>
  <si>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</si>
  <si>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</si>
  <si>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</si>
  <si>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</si>
  <si>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</si>
  <si>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</si>
  <si>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</si>
  <si>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</si>
  <si>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</si>
  <si>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</si>
  <si>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</si>
  <si>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</si>
  <si>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</si>
  <si>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</si>
  <si>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</si>
  <si>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</si>
  <si>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</si>
  <si>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</si>
  <si>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</si>
  <si>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</si>
  <si>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</si>
  <si>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</si>
  <si>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</si>
  <si>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</si>
  <si>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</si>
  <si>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</si>
  <si>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</si>
  <si>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</si>
  <si>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</si>
  <si>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</si>
  <si>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</si>
  <si>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</si>
  <si>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</si>
  <si>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</si>
  <si>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</si>
  <si>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</si>
  <si>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</si>
  <si>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</si>
  <si>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</si>
  <si>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</si>
  <si>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</si>
  <si>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</si>
  <si>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</si>
  <si>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</si>
  <si>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</si>
  <si>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</si>
  <si>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</si>
  <si>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</si>
  <si>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</si>
  <si>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</si>
  <si>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</si>
  <si>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</si>
  <si>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</si>
  <si>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</si>
  <si>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</si>
  <si>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</si>
  <si>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</si>
  <si>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</si>
  <si>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</si>
  <si>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</si>
  <si>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</si>
  <si>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</si>
  <si>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</si>
  <si>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</si>
  <si>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</si>
  <si>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</si>
  <si>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</si>
  <si>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</si>
  <si>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</si>
  <si>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</si>
  <si>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</si>
  <si>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</si>
  <si>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</si>
  <si>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</si>
  <si>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</si>
  <si>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</si>
  <si>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</si>
  <si>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</si>
  <si>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</si>
  <si>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</si>
  <si>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</si>
  <si>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</si>
  <si>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</si>
  <si>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</si>
  <si>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</si>
  <si>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</si>
  <si>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</si>
  <si>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</si>
  <si>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</si>
  <si>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</si>
  <si>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</si>
  <si>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</si>
  <si>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</si>
  <si>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</si>
  <si>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</si>
  <si>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</si>
  <si>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</si>
  <si>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</si>
  <si>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</si>
  <si>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</si>
  <si>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</si>
  <si>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</si>
  <si>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</si>
  <si>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</si>
  <si>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</si>
  <si>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</si>
  <si>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</si>
  <si>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</si>
  <si>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</si>
  <si>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</si>
  <si>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</si>
  <si>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</si>
  <si>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</si>
  <si>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</si>
  <si>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</si>
  <si>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</si>
  <si>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</si>
  <si>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</si>
  <si>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</si>
  <si>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</si>
  <si>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</si>
  <si>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</si>
  <si>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</si>
  <si>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</si>
  <si>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</si>
  <si>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</si>
  <si>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</si>
  <si>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</si>
  <si>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</si>
  <si>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</si>
  <si>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</si>
  <si>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</si>
  <si>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</si>
  <si>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</si>
  <si>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</si>
  <si>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</si>
  <si>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</si>
  <si>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</si>
  <si>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</si>
  <si>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</si>
  <si>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</si>
  <si>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</si>
  <si>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</si>
  <si>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</si>
  <si>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</si>
  <si>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</si>
  <si>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</si>
  <si>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</si>
  <si>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</si>
  <si>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</si>
  <si>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</si>
  <si>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</si>
  <si>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</si>
  <si>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</si>
  <si>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</si>
  <si>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</si>
  <si>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</si>
  <si>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</si>
  <si>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</si>
  <si>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</si>
  <si>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</si>
  <si>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</si>
  <si>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</si>
  <si>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</si>
  <si>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</si>
  <si>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</si>
  <si>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</si>
  <si>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</si>
  <si>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</si>
  <si>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</si>
  <si>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</si>
  <si>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</si>
  <si>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</si>
  <si>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</si>
  <si>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</si>
  <si>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</si>
  <si>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</si>
  <si>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</si>
  <si>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</si>
  <si>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</si>
  <si>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</si>
  <si>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</si>
  <si>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</si>
  <si>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</si>
  <si>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</si>
  <si>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</si>
  <si>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</si>
  <si>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</si>
  <si>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</si>
  <si>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</si>
  <si>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</si>
  <si>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</si>
  <si>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</si>
  <si>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</si>
  <si>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</si>
  <si>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</si>
  <si>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</si>
  <si>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</si>
  <si>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</si>
  <si>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</si>
  <si>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</si>
  <si>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</si>
  <si>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</si>
  <si>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</si>
  <si>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</si>
  <si>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</si>
  <si>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</si>
  <si>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</si>
  <si>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</si>
  <si>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</si>
  <si>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</si>
  <si>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</si>
  <si>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</si>
  <si>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</si>
  <si>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</si>
  <si>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</si>
  <si>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</si>
  <si>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</si>
  <si>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</si>
  <si>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</si>
  <si>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</si>
  <si>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</si>
  <si>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</si>
  <si>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</si>
  <si>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</si>
  <si>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</si>
  <si>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</si>
  <si>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</si>
  <si>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</si>
  <si>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</si>
  <si>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</si>
  <si>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</si>
  <si>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</si>
  <si>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</si>
  <si>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</si>
  <si>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</si>
  <si>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</si>
  <si>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</si>
  <si>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</si>
  <si>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</si>
  <si>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</si>
  <si>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</si>
  <si>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</si>
  <si>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</si>
  <si>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</si>
  <si>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</si>
  <si>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</si>
  <si>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</si>
  <si>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</si>
  <si>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</si>
  <si>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</si>
  <si>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</si>
  <si>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</si>
  <si>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</si>
  <si>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</si>
  <si>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</si>
  <si>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</si>
  <si>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</si>
  <si>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</si>
  <si>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</si>
  <si>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</si>
  <si>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</si>
  <si>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</si>
  <si>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</si>
  <si>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</si>
  <si>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</si>
  <si>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</si>
  <si>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</si>
  <si>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</si>
  <si>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</si>
  <si>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</si>
  <si>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</si>
  <si>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</si>
  <si>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</si>
  <si>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</si>
  <si>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</si>
  <si>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</si>
  <si>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</si>
  <si>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</si>
  <si>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</si>
  <si>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</si>
  <si>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</si>
  <si>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</si>
  <si>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</si>
  <si>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</si>
  <si>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</si>
  <si>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</si>
  <si>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</si>
  <si>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</si>
  <si>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</si>
  <si>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</si>
  <si>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</si>
  <si>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</si>
  <si>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</si>
  <si>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</si>
  <si>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</si>
  <si>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</si>
  <si>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</si>
  <si>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</si>
  <si>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</si>
  <si>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</si>
  <si>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</si>
  <si>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</si>
  <si>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</si>
  <si>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</si>
  <si>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</si>
  <si>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</si>
  <si>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</si>
  <si>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</si>
  <si>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</si>
  <si>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</si>
  <si>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</si>
  <si>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</si>
  <si>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</si>
  <si>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</si>
  <si>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</si>
  <si>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</si>
  <si>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</si>
  <si>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</si>
  <si>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</si>
  <si>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</si>
  <si>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</si>
  <si>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</si>
  <si>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</si>
  <si>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</si>
  <si>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</si>
  <si>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</si>
  <si>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</si>
  <si>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</si>
  <si>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</si>
  <si>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</si>
  <si>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</si>
  <si>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</si>
  <si>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</si>
  <si>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</si>
  <si>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</si>
  <si>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</si>
  <si>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</si>
  <si>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</si>
  <si>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</si>
  <si>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</si>
  <si>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</si>
  <si>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</si>
  <si>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</si>
  <si>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</si>
  <si>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</si>
  <si>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</si>
  <si>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</si>
  <si>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</si>
  <si>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</si>
  <si>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</si>
  <si>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</si>
  <si>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</si>
  <si>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</si>
  <si>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</si>
  <si>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</si>
  <si>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</si>
  <si>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</si>
  <si>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</si>
  <si>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</si>
  <si>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</si>
  <si>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</si>
  <si>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</si>
  <si>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</si>
  <si>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</si>
  <si>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</si>
  <si>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</si>
  <si>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</si>
  <si>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</si>
  <si>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</si>
  <si>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</si>
  <si>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</si>
  <si>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</si>
  <si>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</si>
  <si>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</si>
  <si>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</si>
  <si>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</si>
  <si>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</si>
  <si>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</si>
  <si>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</si>
  <si>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</si>
  <si>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</si>
  <si>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</si>
  <si>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</si>
  <si>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</si>
  <si>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</si>
  <si>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</si>
  <si>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</si>
  <si>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</si>
  <si>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</si>
  <si>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</si>
  <si>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</si>
  <si>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</si>
  <si>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</si>
  <si>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</si>
  <si>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</si>
  <si>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</si>
  <si>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</si>
  <si>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</si>
  <si>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</si>
  <si>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</si>
  <si>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</si>
  <si>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</si>
  <si>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</si>
  <si>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</si>
  <si>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</si>
  <si>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</si>
  <si>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</si>
  <si>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</si>
  <si>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</si>
  <si>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</si>
  <si>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</si>
  <si>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</si>
  <si>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</si>
  <si>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</si>
  <si>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</si>
  <si>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</si>
  <si>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</si>
  <si>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</si>
  <si>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</si>
  <si>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</si>
  <si>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</si>
  <si>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</si>
  <si>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</si>
  <si>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</si>
  <si>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</si>
  <si>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</si>
  <si>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</si>
  <si>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</si>
  <si>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</si>
  <si>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</si>
  <si>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</si>
  <si>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</si>
  <si>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</si>
  <si>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</si>
  <si>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</si>
  <si>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</si>
  <si>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</si>
  <si>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</si>
  <si>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</si>
  <si>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</si>
  <si>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</si>
  <si>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</si>
  <si>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</si>
  <si>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</si>
  <si>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</si>
  <si>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</si>
  <si>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</si>
  <si>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</si>
  <si>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</si>
  <si>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</si>
  <si>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</si>
  <si>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</si>
  <si>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</si>
  <si>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</si>
  <si>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</si>
  <si>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</si>
  <si>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</si>
  <si>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</si>
  <si>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</si>
  <si>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</si>
  <si>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</si>
  <si>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</si>
  <si>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</si>
  <si>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</si>
  <si>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</si>
  <si>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</si>
  <si>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</si>
  <si>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</si>
  <si>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</si>
  <si>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</si>
  <si>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</si>
  <si>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</si>
  <si>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</si>
  <si>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</si>
  <si>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</si>
  <si>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</si>
  <si>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</si>
  <si>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</si>
  <si>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</si>
  <si>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</si>
  <si>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</si>
  <si>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</si>
  <si>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</si>
  <si>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</si>
  <si>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</si>
  <si>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</si>
  <si>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</si>
  <si>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</si>
  <si>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</si>
  <si>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</si>
  <si>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</si>
  <si>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</si>
  <si>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</si>
  <si>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</si>
  <si>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</si>
  <si>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</si>
  <si>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</si>
  <si>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</si>
  <si>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</si>
  <si>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</si>
  <si>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</si>
  <si>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</si>
  <si>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</si>
  <si>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</si>
  <si>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</si>
  <si>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</si>
  <si>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</si>
  <si>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</si>
  <si>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</si>
  <si>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</si>
  <si>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</si>
  <si>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</si>
  <si>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</si>
  <si>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</si>
  <si>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</si>
  <si>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</si>
  <si>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</si>
  <si>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</si>
  <si>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</si>
  <si>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</si>
  <si>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</si>
  <si>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</si>
  <si>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</si>
  <si>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</si>
  <si>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</si>
  <si>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</si>
  <si>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</si>
  <si>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</si>
  <si>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</si>
  <si>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</si>
  <si>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</si>
  <si>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</si>
  <si>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</si>
  <si>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</si>
  <si>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</si>
  <si>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</si>
  <si>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</si>
  <si>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</si>
  <si>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</si>
  <si>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</si>
  <si>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</si>
  <si>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</si>
  <si>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</si>
  <si>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</si>
  <si>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</si>
  <si>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</si>
  <si>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</si>
  <si>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</si>
  <si>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</si>
  <si>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</si>
  <si>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</si>
  <si>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</si>
  <si>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</si>
  <si>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</si>
  <si>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</si>
  <si>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</si>
  <si>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</si>
  <si>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</si>
  <si>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</si>
  <si>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</si>
  <si>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</si>
  <si>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</si>
  <si>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</si>
  <si>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</si>
  <si>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</si>
  <si>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</si>
  <si>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</si>
  <si>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</si>
  <si>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</si>
  <si>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</si>
  <si>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</si>
  <si>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</si>
  <si>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</si>
  <si>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</si>
  <si>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</si>
  <si>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</si>
  <si>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</si>
  <si>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</si>
  <si>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</si>
  <si>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</si>
  <si>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</si>
  <si>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</si>
  <si>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</si>
  <si>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</si>
  <si>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</si>
  <si>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</si>
  <si>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</si>
  <si>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</si>
  <si>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</si>
  <si>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</si>
  <si>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</si>
  <si>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</si>
  <si>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</si>
  <si>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</si>
  <si>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</si>
  <si>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</si>
  <si>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</si>
  <si>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</si>
  <si>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</si>
  <si>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</si>
  <si>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</si>
  <si>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</si>
  <si>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</si>
  <si>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</si>
  <si>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</si>
  <si>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</si>
  <si>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</si>
  <si>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</si>
  <si>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</si>
  <si>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</si>
  <si>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</si>
  <si>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</si>
  <si>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</si>
  <si>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</si>
  <si>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</si>
  <si>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</si>
  <si>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</si>
  <si>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</si>
  <si>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</si>
  <si>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</si>
  <si>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</si>
  <si>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</si>
  <si>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</si>
  <si>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</si>
  <si>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</si>
  <si>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</si>
  <si>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</si>
  <si>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</si>
  <si>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</si>
  <si>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</si>
  <si>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</si>
  <si>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</si>
  <si>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</si>
  <si>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</si>
  <si>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</si>
  <si>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</si>
  <si>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</si>
  <si>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</si>
  <si>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</si>
  <si>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</si>
  <si>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</si>
  <si>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</si>
  <si>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</si>
  <si>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</si>
  <si>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</si>
  <si>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</si>
  <si>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</si>
  <si>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</si>
  <si>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</si>
  <si>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</si>
  <si>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</si>
  <si>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</si>
  <si>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</si>
  <si>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</si>
  <si>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</si>
  <si>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</si>
  <si>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</si>
  <si>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</si>
  <si>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</si>
  <si>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</si>
  <si>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</si>
  <si>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</si>
  <si>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</si>
  <si>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</si>
  <si>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</si>
  <si>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</si>
  <si>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</si>
  <si>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</si>
  <si>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</si>
  <si>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</si>
  <si>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</si>
  <si>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</si>
  <si>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</si>
  <si>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</si>
  <si>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</si>
  <si>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</si>
  <si>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</si>
  <si>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</si>
  <si>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</si>
  <si>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</si>
  <si>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</si>
  <si>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</si>
  <si>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</si>
  <si>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</si>
  <si>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</si>
  <si>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</si>
  <si>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</si>
  <si>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</si>
  <si>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</si>
  <si>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</si>
  <si>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</si>
  <si>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</si>
  <si>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</si>
  <si>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</si>
  <si>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</si>
  <si>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</si>
  <si>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</si>
  <si>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</si>
  <si>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</si>
  <si>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</si>
  <si>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</si>
  <si>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</si>
  <si>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</si>
  <si>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</si>
  <si>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</si>
  <si>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</si>
  <si>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</si>
  <si>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</si>
  <si>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</si>
  <si>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</si>
  <si>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</si>
  <si>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</si>
  <si>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</si>
  <si>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</si>
  <si>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</si>
  <si>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</si>
  <si>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</si>
  <si>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</si>
  <si>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</si>
  <si>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</si>
  <si>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</si>
  <si>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</si>
  <si>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</si>
  <si>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</si>
  <si>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</si>
  <si>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</si>
  <si>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</si>
  <si>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</si>
  <si>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</si>
  <si>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</si>
  <si>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</si>
  <si>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</si>
  <si>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</si>
  <si>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</si>
  <si>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</si>
  <si>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</si>
  <si>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</si>
  <si>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</si>
  <si>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</si>
  <si>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</si>
  <si>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</si>
  <si>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</si>
  <si>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</si>
  <si>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</si>
  <si>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</si>
  <si>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</si>
  <si>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</si>
  <si>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</si>
  <si>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</si>
  <si>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</si>
  <si>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</si>
  <si>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</si>
  <si>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</si>
  <si>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</si>
  <si>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</si>
  <si>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</si>
  <si>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</si>
  <si>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</si>
  <si>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</si>
  <si>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</si>
  <si>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</si>
  <si>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</si>
  <si>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</si>
  <si>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</si>
  <si>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</si>
  <si>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</si>
  <si>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</si>
  <si>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</si>
  <si>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</si>
  <si>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</si>
  <si>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</si>
  <si>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</si>
  <si>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</si>
  <si>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</si>
  <si>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</si>
  <si>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</si>
  <si>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</si>
  <si>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</si>
  <si>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</si>
  <si>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</si>
  <si>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</si>
  <si>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</si>
  <si>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</si>
  <si>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</si>
  <si>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</si>
  <si>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</si>
  <si>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</si>
  <si>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</si>
  <si>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</si>
  <si>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</si>
  <si>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</si>
  <si>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</si>
  <si>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</si>
  <si>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</si>
  <si>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</si>
  <si>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</si>
  <si>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</si>
  <si>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</si>
  <si>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</si>
  <si>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</si>
  <si>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</si>
  <si>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</si>
  <si>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</si>
  <si>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</si>
  <si>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</si>
  <si>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</si>
  <si>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</si>
  <si>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</si>
  <si>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</si>
  <si>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</si>
  <si>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</si>
  <si>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</si>
  <si>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</si>
  <si>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</si>
  <si>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</si>
  <si>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</si>
  <si>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</si>
  <si>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</si>
  <si>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</si>
  <si>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</si>
  <si>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</si>
  <si>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</si>
  <si>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</si>
  <si>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</si>
  <si>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</si>
  <si>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</si>
  <si>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</si>
  <si>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</si>
  <si>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</si>
  <si>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</si>
  <si>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</si>
  <si>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</si>
  <si>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</si>
  <si>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</si>
  <si>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</si>
  <si>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</si>
  <si>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</si>
  <si>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</si>
  <si>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</si>
  <si>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</si>
  <si>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</si>
  <si>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</si>
  <si>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</si>
  <si>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</si>
  <si>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</si>
  <si>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</si>
  <si>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</si>
  <si>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</si>
  <si>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</si>
  <si>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</si>
  <si>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</si>
  <si>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</si>
  <si>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</si>
  <si>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</si>
  <si>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</si>
  <si>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</si>
  <si>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</si>
  <si>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</si>
  <si>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</si>
  <si>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</si>
  <si>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</si>
  <si>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</si>
  <si>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</si>
  <si>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</si>
  <si>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</si>
  <si>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</si>
  <si>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</si>
  <si>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</si>
  <si>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</si>
  <si>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</si>
  <si>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</si>
  <si>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</si>
  <si>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</si>
  <si>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</si>
  <si>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</si>
  <si>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</si>
  <si>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</si>
  <si>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</si>
  <si>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</si>
  <si>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</si>
  <si>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</si>
  <si>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</si>
  <si>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</si>
  <si>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</si>
  <si>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</si>
  <si>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</si>
  <si>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</si>
  <si>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</si>
  <si>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</si>
  <si>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</si>
  <si>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</si>
  <si>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</si>
  <si>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</si>
  <si>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</si>
  <si>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</si>
  <si>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</si>
  <si>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</si>
  <si>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</si>
  <si>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</si>
  <si>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</si>
  <si>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</si>
  <si>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</si>
  <si>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</si>
  <si>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</si>
  <si>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</si>
  <si>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</si>
  <si>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</si>
  <si>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</si>
  <si>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</si>
  <si>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</si>
  <si>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</si>
  <si>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</si>
  <si>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</si>
  <si>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</si>
  <si>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</si>
  <si>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</si>
  <si>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</si>
  <si>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</si>
  <si>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</si>
  <si>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</si>
  <si>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</si>
  <si>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</si>
  <si>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</si>
  <si>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</si>
  <si>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</si>
  <si>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</si>
  <si>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</si>
  <si>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</si>
  <si>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</si>
  <si>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</si>
  <si>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</si>
  <si>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</si>
  <si>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</si>
  <si>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</si>
  <si>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</si>
  <si>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</si>
  <si>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</si>
  <si>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</si>
  <si>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</si>
  <si>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</si>
  <si>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</si>
  <si>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</si>
  <si>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</si>
  <si>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</si>
  <si>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</si>
  <si>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</si>
  <si>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</si>
  <si>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</si>
  <si>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</si>
  <si>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</si>
  <si>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</si>
  <si>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</si>
  <si>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</si>
  <si>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</si>
  <si>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</si>
  <si>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</si>
  <si>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</si>
  <si>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</si>
  <si>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</si>
  <si>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</si>
  <si>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</si>
  <si>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</si>
  <si>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</si>
  <si>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</si>
  <si>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</si>
  <si>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</si>
  <si>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</si>
  <si>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</si>
  <si>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</si>
  <si>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</si>
  <si>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</si>
  <si>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</si>
  <si>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</si>
  <si>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</si>
  <si>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</si>
  <si>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</si>
  <si>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</si>
  <si>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</si>
  <si>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</si>
  <si>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</si>
  <si>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</si>
  <si>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</si>
  <si>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</si>
  <si>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</si>
  <si>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</si>
  <si>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</si>
  <si>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</si>
  <si>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</si>
  <si>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</si>
  <si>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</si>
  <si>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</si>
  <si>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</si>
  <si>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</si>
  <si>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</si>
  <si>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</si>
  <si>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</si>
  <si>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</si>
  <si>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</si>
  <si>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</si>
  <si>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</si>
  <si>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</si>
  <si>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</si>
  <si>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</si>
  <si>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</si>
  <si>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</si>
  <si>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</si>
  <si>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</si>
  <si>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</si>
  <si>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</si>
  <si>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</si>
  <si>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</si>
  <si>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</si>
  <si>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</si>
  <si>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</si>
  <si>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</si>
  <si>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</si>
  <si>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</si>
  <si>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</si>
  <si>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</si>
  <si>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</si>
  <si>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</si>
  <si>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</si>
  <si>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</si>
  <si>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</si>
  <si>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</si>
  <si>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</si>
  <si>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</si>
  <si>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</si>
  <si>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</si>
  <si>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</si>
  <si>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</si>
  <si>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</si>
  <si>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</si>
  <si>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</si>
  <si>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</si>
  <si>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</si>
  <si>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</si>
  <si>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</si>
  <si>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</si>
  <si>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</si>
  <si>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</si>
  <si>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</si>
  <si>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</si>
  <si>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</si>
  <si>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</si>
  <si>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</si>
  <si>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</si>
  <si>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</si>
  <si>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</si>
  <si>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</si>
  <si>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</si>
  <si>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</si>
  <si>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</si>
  <si>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</si>
  <si>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</si>
  <si>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</si>
  <si>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</si>
  <si>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</si>
  <si>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</si>
  <si>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</si>
  <si>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</si>
  <si>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</si>
  <si>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</si>
  <si>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</si>
  <si>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</si>
  <si>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</si>
  <si>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</si>
  <si>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</si>
  <si>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</si>
  <si>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</si>
  <si>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</si>
  <si>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</si>
  <si>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</si>
  <si>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</si>
  <si>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</si>
  <si>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</si>
  <si>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</si>
  <si>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</si>
  <si>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</si>
  <si>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</si>
  <si>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</si>
  <si>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</si>
  <si>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</si>
  <si>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</si>
  <si>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</si>
  <si>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</si>
  <si>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</si>
  <si>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</si>
  <si>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</si>
  <si>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</si>
  <si>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</si>
  <si>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</si>
  <si>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</si>
  <si>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</si>
  <si>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</si>
  <si>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</si>
  <si>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</si>
  <si>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</si>
  <si>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</si>
  <si>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</si>
  <si>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</si>
  <si>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</si>
  <si>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</si>
  <si>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</si>
  <si>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</si>
  <si>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</si>
  <si>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</si>
  <si>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</si>
  <si>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</si>
  <si>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</si>
  <si>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</si>
  <si>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</si>
  <si>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</si>
  <si>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</si>
  <si>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</si>
  <si>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</si>
  <si>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</si>
  <si>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</si>
  <si>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</si>
  <si>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</si>
  <si>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</si>
  <si>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</si>
  <si>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</si>
  <si>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</si>
  <si>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</si>
  <si>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</si>
  <si>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</si>
  <si>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</si>
  <si>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</si>
  <si>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</si>
  <si>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</si>
  <si>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</si>
  <si>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</si>
  <si>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</si>
  <si>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</si>
  <si>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</si>
  <si>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</si>
  <si>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</si>
  <si>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</si>
  <si>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</si>
  <si>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</si>
  <si>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</si>
  <si>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</si>
  <si>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</si>
  <si>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</si>
  <si>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</si>
  <si>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</si>
  <si>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</si>
  <si>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</si>
  <si>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</si>
  <si>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</si>
  <si>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</si>
  <si>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</si>
  <si>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</si>
  <si>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</si>
  <si>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</si>
  <si>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</si>
  <si>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</si>
  <si>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</si>
  <si>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</si>
  <si>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</si>
  <si>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</si>
  <si>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</si>
  <si>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</si>
  <si>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</si>
  <si>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</si>
  <si>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</si>
  <si>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</si>
  <si>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</si>
  <si>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</si>
  <si>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</si>
  <si>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</si>
  <si>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</si>
  <si>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</si>
  <si>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</si>
  <si>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</si>
  <si>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</si>
  <si>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</si>
  <si>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</si>
  <si>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</si>
  <si>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</si>
  <si>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</si>
  <si>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</si>
  <si>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</si>
  <si>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</si>
  <si>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</si>
  <si>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</si>
  <si>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</si>
  <si>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</si>
  <si>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</si>
  <si>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</si>
  <si>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</si>
  <si>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</si>
  <si>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</si>
  <si>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</si>
  <si>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</si>
  <si>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</si>
  <si>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</si>
  <si>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</si>
  <si>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</si>
  <si>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</si>
  <si>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</si>
  <si>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</si>
  <si>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</si>
  <si>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</si>
  <si>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</si>
  <si>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</si>
  <si>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</si>
  <si>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</si>
  <si>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</si>
  <si>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</si>
  <si>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</si>
  <si>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</si>
  <si>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</si>
  <si>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</si>
  <si>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</si>
  <si>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</si>
  <si>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</si>
  <si>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</si>
  <si>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</si>
  <si>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</si>
  <si>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</si>
  <si>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</si>
  <si>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</si>
  <si>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</si>
  <si>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</si>
  <si>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</si>
  <si>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</si>
  <si>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</si>
  <si>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</si>
  <si>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</si>
  <si>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</si>
  <si>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</si>
  <si>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</si>
  <si>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</si>
  <si>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</si>
  <si>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</si>
  <si>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</si>
  <si>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</si>
  <si>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</si>
  <si>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</si>
  <si>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</si>
  <si>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</si>
  <si>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</si>
  <si>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</si>
  <si>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</si>
  <si>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</si>
  <si>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</si>
  <si>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</si>
  <si>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</si>
  <si>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</si>
  <si>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</si>
  <si>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</si>
  <si>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</si>
  <si>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</si>
  <si>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</si>
  <si>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</si>
  <si>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</si>
  <si>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</si>
  <si>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</si>
  <si>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</si>
  <si>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</si>
  <si>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</si>
  <si>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</si>
  <si>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</si>
  <si>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</si>
  <si>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</si>
  <si>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</si>
  <si>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</si>
  <si>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</si>
  <si>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</si>
  <si>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</si>
  <si>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</si>
  <si>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</si>
  <si>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</si>
  <si>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</si>
  <si>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</si>
  <si>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</si>
  <si>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</si>
  <si>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</si>
  <si>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</si>
  <si>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</si>
  <si>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</si>
  <si>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</si>
  <si>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</si>
  <si>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</si>
  <si>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</si>
  <si>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</si>
  <si>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</si>
  <si>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</si>
  <si>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</si>
  <si>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</si>
  <si>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</si>
  <si>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</si>
  <si>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</si>
  <si>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</si>
  <si>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</si>
  <si>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</si>
  <si>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</si>
  <si>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</si>
  <si>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</si>
  <si>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</si>
  <si>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</si>
  <si>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</si>
  <si>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</si>
  <si>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</si>
  <si>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</si>
  <si>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</si>
  <si>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</si>
  <si>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</si>
  <si>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</si>
  <si>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</si>
  <si>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</si>
  <si>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</si>
  <si>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</si>
  <si>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</si>
  <si>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</si>
  <si>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</si>
  <si>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</si>
  <si>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</si>
  <si>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</si>
  <si>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</si>
  <si>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</si>
  <si>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</si>
  <si>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</si>
  <si>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</si>
  <si>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</si>
  <si>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</si>
  <si>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</si>
  <si>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</si>
  <si>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</si>
  <si>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</si>
  <si>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</si>
  <si>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</si>
  <si>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</si>
  <si>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</si>
  <si>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</si>
  <si>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</si>
  <si>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</si>
  <si>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</si>
  <si>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</si>
  <si>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</si>
  <si>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</si>
  <si>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</si>
  <si>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</si>
  <si>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</si>
  <si>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</si>
  <si>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</si>
  <si>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</si>
  <si>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</si>
  <si>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</si>
  <si>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</si>
  <si>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</si>
  <si>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</si>
  <si>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</si>
  <si>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</si>
  <si>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</si>
  <si>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</si>
  <si>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</si>
  <si>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</si>
  <si>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</si>
  <si>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</si>
  <si>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</si>
  <si>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</si>
  <si>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</si>
  <si>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</si>
  <si>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</si>
  <si>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</si>
  <si>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</si>
  <si>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</si>
  <si>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</si>
  <si>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</si>
  <si>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</si>
  <si>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</si>
  <si>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</si>
  <si>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</si>
  <si>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</si>
  <si>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</si>
  <si>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</si>
  <si>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</si>
  <si>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</si>
  <si>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</si>
  <si>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</si>
  <si>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</si>
  <si>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</si>
  <si>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</si>
  <si>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</si>
  <si>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</si>
  <si>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</si>
  <si>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</si>
  <si>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</si>
  <si>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</si>
  <si>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</si>
  <si>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</si>
  <si>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</si>
  <si>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</si>
  <si>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</si>
  <si>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</si>
  <si>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</si>
  <si>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</si>
  <si>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</si>
  <si>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</si>
  <si>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</si>
  <si>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</si>
  <si>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</si>
  <si>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</si>
  <si>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</si>
  <si>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</si>
  <si>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</si>
  <si>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</si>
  <si>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</si>
  <si>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</si>
  <si>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</si>
  <si>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</si>
  <si>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</si>
  <si>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</si>
  <si>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</si>
  <si>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</si>
  <si>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</si>
  <si>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</si>
  <si>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</si>
  <si>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</si>
  <si>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</si>
  <si>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</si>
  <si>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</si>
  <si>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</si>
  <si>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</si>
  <si>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</si>
  <si>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</si>
  <si>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</si>
  <si>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</si>
  <si>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</si>
  <si>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</si>
  <si>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</si>
  <si>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</si>
  <si>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</si>
  <si>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</si>
  <si>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</si>
  <si>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</si>
  <si>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</si>
  <si>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</si>
  <si>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</si>
  <si>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</si>
  <si>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</si>
  <si>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</si>
  <si>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</si>
  <si>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</si>
  <si>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</si>
  <si>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</si>
  <si>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</si>
  <si>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</si>
  <si>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</si>
  <si>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</si>
  <si>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</si>
  <si>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</si>
  <si>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</si>
  <si>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</si>
  <si>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</si>
  <si>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</si>
  <si>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</si>
  <si>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</si>
  <si>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</si>
  <si>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</si>
  <si>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</si>
  <si>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</si>
  <si>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</si>
  <si>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</si>
  <si>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</si>
  <si>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</si>
  <si>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</si>
  <si>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</si>
  <si>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</si>
  <si>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</si>
  <si>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</si>
  <si>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</si>
  <si>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</si>
  <si>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</si>
  <si>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</si>
  <si>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</si>
  <si>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</si>
  <si>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</si>
  <si>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</si>
  <si>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</si>
  <si>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</si>
  <si>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</si>
  <si>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</si>
  <si>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</si>
  <si>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</si>
  <si>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</si>
  <si>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</si>
  <si>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</si>
  <si>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</si>
  <si>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</si>
  <si>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</si>
  <si>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</si>
  <si>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</si>
  <si>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</si>
  <si>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</si>
  <si>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</si>
  <si>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</si>
  <si>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</si>
  <si>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</si>
  <si>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</si>
  <si>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</si>
  <si>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</si>
  <si>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</si>
  <si>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</si>
  <si>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</si>
  <si>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</si>
  <si>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</si>
  <si>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</si>
  <si>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</si>
  <si>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</si>
  <si>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</si>
  <si>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</si>
  <si>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</si>
  <si>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</si>
  <si>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</si>
  <si>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</si>
  <si>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</si>
  <si>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</si>
  <si>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</si>
  <si>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</si>
  <si>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</si>
  <si>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</si>
  <si>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</si>
  <si>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</si>
  <si>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</si>
  <si>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</si>
  <si>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</si>
  <si>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</si>
  <si>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</si>
  <si>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</si>
  <si>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</si>
  <si>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</si>
  <si>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</si>
  <si>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</si>
  <si>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</si>
  <si>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</si>
  <si>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</si>
  <si>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</si>
  <si>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</si>
  <si>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</si>
  <si>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</si>
  <si>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</si>
  <si>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</si>
  <si>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</si>
  <si>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</si>
  <si>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</si>
  <si>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</si>
  <si>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</si>
  <si>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</si>
  <si>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</si>
  <si>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</si>
  <si>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</si>
  <si>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</si>
  <si>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</si>
  <si>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</si>
  <si>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</si>
  <si>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</si>
  <si>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</si>
  <si>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</si>
  <si>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</si>
  <si>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</si>
  <si>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</si>
  <si>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</si>
  <si>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</si>
  <si>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</si>
  <si>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</si>
  <si>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</si>
  <si>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</si>
  <si>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</si>
  <si>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</si>
  <si>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</si>
  <si>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</si>
  <si>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</si>
  <si>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</si>
  <si>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</si>
  <si>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</si>
  <si>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</si>
  <si>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</si>
  <si>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</si>
  <si>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</si>
  <si>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</si>
  <si>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</si>
  <si>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</si>
  <si>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</si>
  <si>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</si>
  <si>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</si>
  <si>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</si>
  <si>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</si>
  <si>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</si>
  <si>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</si>
  <si>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</si>
  <si>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</si>
  <si>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</si>
  <si>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</si>
  <si>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</si>
  <si>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</si>
  <si>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</si>
  <si>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</si>
  <si>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</si>
  <si>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</si>
  <si>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</si>
  <si>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</si>
  <si>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</si>
  <si>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</si>
  <si>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</si>
  <si>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</si>
  <si>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</si>
  <si>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</si>
  <si>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</si>
  <si>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</si>
  <si>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</si>
  <si>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</si>
  <si>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</si>
  <si>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</si>
  <si>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</si>
  <si>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</si>
  <si>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</si>
  <si>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</si>
  <si>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</si>
  <si>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</si>
  <si>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</si>
  <si>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</si>
  <si>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</si>
  <si>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</si>
  <si>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</si>
  <si>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</si>
  <si>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</si>
  <si>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</si>
  <si>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</si>
  <si>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</si>
  <si>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</si>
  <si>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</si>
  <si>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</si>
  <si>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</si>
  <si>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</si>
  <si>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</si>
  <si>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</si>
  <si>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</si>
  <si>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</si>
  <si>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</si>
  <si>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</si>
  <si>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</si>
  <si>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</si>
  <si>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</si>
  <si>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</si>
  <si>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</si>
  <si>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</si>
  <si>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</si>
  <si>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</si>
  <si>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</si>
  <si>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</si>
  <si>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</si>
  <si>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</si>
  <si>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</si>
  <si>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</si>
  <si>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</si>
  <si>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</si>
  <si>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</si>
  <si>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</si>
  <si>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</si>
  <si>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</si>
  <si>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</si>
  <si>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</si>
  <si>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</si>
  <si>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</si>
  <si>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</si>
  <si>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</si>
  <si>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</si>
  <si>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</si>
  <si>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</si>
  <si>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</si>
  <si>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</si>
  <si>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</si>
  <si>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</si>
  <si>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</si>
  <si>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</si>
  <si>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</si>
  <si>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</si>
  <si>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</si>
  <si>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</si>
  <si>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</si>
  <si>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</si>
  <si>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</si>
  <si>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</si>
  <si>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</si>
  <si>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</si>
  <si>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</si>
  <si>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</si>
  <si>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</si>
  <si>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</si>
  <si>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</si>
  <si>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</si>
  <si>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</si>
  <si>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</si>
  <si>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</si>
  <si>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</si>
  <si>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</si>
  <si>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</si>
  <si>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</si>
  <si>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</si>
  <si>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</si>
  <si>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</si>
  <si>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</si>
  <si>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</si>
  <si>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</si>
  <si>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</si>
  <si>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</si>
  <si>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</si>
  <si>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</si>
  <si>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</si>
  <si>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</si>
  <si>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</si>
  <si>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</si>
  <si>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</si>
  <si>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</si>
  <si>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</si>
  <si>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</si>
  <si>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</si>
  <si>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</si>
  <si>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</si>
  <si>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</si>
  <si>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</si>
  <si>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</si>
  <si>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</si>
  <si>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</si>
  <si>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</si>
  <si>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</si>
  <si>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</si>
  <si>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</si>
  <si>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</si>
  <si>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</si>
  <si>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</si>
  <si>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</si>
  <si>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</si>
  <si>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</si>
  <si>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</si>
  <si>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</si>
  <si>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</si>
  <si>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</si>
  <si>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</si>
  <si>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</si>
  <si>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</si>
  <si>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</si>
  <si>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</si>
  <si>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</si>
  <si>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</si>
  <si>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</si>
  <si>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</si>
  <si>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</si>
  <si>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</si>
  <si>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</si>
  <si>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</si>
  <si>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</si>
  <si>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</si>
  <si>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</si>
  <si>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</si>
  <si>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</si>
  <si>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</si>
  <si>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</si>
  <si>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</si>
  <si>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</si>
  <si>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</si>
  <si>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</si>
  <si>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</si>
  <si>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</si>
  <si>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</si>
  <si>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</si>
  <si>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</si>
  <si>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</si>
  <si>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</si>
  <si>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</si>
  <si>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</si>
  <si>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</si>
  <si>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</si>
  <si>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</si>
  <si>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</si>
  <si>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</si>
  <si>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</si>
  <si>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</si>
  <si>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</si>
  <si>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</si>
  <si>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</si>
  <si>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</si>
  <si>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</si>
  <si>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</si>
  <si>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</si>
  <si>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</si>
  <si>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</si>
  <si>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</si>
  <si>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</si>
  <si>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</si>
  <si>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</si>
  <si>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</si>
  <si>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</si>
  <si>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</si>
  <si>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</si>
  <si>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</si>
  <si>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</si>
  <si>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</si>
  <si>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</si>
  <si>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</si>
  <si>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</si>
  <si>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</si>
  <si>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</si>
  <si>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</si>
  <si>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</si>
  <si>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</si>
  <si>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</si>
  <si>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</si>
  <si>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</si>
  <si>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</si>
  <si>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</si>
  <si>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</si>
  <si>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</si>
  <si>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</si>
  <si>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</si>
  <si>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</si>
  <si>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</si>
  <si>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</si>
  <si>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</si>
  <si>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</si>
  <si>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</si>
  <si>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</si>
  <si>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</si>
  <si>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</si>
  <si>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</si>
  <si>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</si>
  <si>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</si>
  <si>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</si>
  <si>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</si>
  <si>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</si>
  <si>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</si>
  <si>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</si>
  <si>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</si>
  <si>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</si>
  <si>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</si>
  <si>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</si>
  <si>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</si>
  <si>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</si>
  <si>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</si>
  <si>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</si>
  <si>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</si>
  <si>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</si>
  <si>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</si>
  <si>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</si>
  <si>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</si>
  <si>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</si>
  <si>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</si>
  <si>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</si>
  <si>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</si>
  <si>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</si>
  <si>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</si>
  <si>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</si>
  <si>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</si>
  <si>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</si>
  <si>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</si>
  <si>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</si>
  <si>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</si>
  <si>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</si>
  <si>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</si>
  <si>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</si>
  <si>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</si>
  <si>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</si>
  <si>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</si>
  <si>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</si>
  <si>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</si>
  <si>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</si>
  <si>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</si>
  <si>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</si>
  <si>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</si>
  <si>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</si>
  <si>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</si>
  <si>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</si>
  <si>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</si>
  <si>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</si>
  <si>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</si>
  <si>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</si>
  <si>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</si>
  <si>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</si>
  <si>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</si>
  <si>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</si>
  <si>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</si>
  <si>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</si>
  <si>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</si>
  <si>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</si>
  <si>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</si>
  <si>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</si>
  <si>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</si>
  <si>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</si>
  <si>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</si>
  <si>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</si>
  <si>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</si>
  <si>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</si>
  <si>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</si>
  <si>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</si>
  <si>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</si>
  <si>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</si>
  <si>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</si>
  <si>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</si>
  <si>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</si>
  <si>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</si>
  <si>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</si>
  <si>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</si>
  <si>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</si>
  <si>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</si>
  <si>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</si>
  <si>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</si>
  <si>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</si>
  <si>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</si>
  <si>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</si>
  <si>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</si>
  <si>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</si>
  <si>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</si>
  <si>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</si>
  <si>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</si>
  <si>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</si>
  <si>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</si>
  <si>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</si>
  <si>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</si>
  <si>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</si>
  <si>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</si>
  <si>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</si>
  <si>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</si>
  <si>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</si>
  <si>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</si>
  <si>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</si>
  <si>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</si>
  <si>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</si>
  <si>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</si>
  <si>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</si>
  <si>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</si>
  <si>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</si>
  <si>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</si>
  <si>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</si>
  <si>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</si>
  <si>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</si>
  <si>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</si>
  <si>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</si>
  <si>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</si>
  <si>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</si>
  <si>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</si>
  <si>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</si>
  <si>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</si>
  <si>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</si>
  <si>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</si>
  <si>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</si>
  <si>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</si>
  <si>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</si>
  <si>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</si>
  <si>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</si>
  <si>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</si>
  <si>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</si>
  <si>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</si>
  <si>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</si>
  <si>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</si>
  <si>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</si>
  <si>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</si>
  <si>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</si>
  <si>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</si>
  <si>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</si>
  <si>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</si>
  <si>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</si>
  <si>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</si>
  <si>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</si>
  <si>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</si>
  <si>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</si>
  <si>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</si>
  <si>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</si>
  <si>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</si>
  <si>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</si>
  <si>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</si>
  <si>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</si>
  <si>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</si>
  <si>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</si>
  <si>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</si>
  <si>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</si>
  <si>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</si>
  <si>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</si>
  <si>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</si>
  <si>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</si>
  <si>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</si>
  <si>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</si>
  <si>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</si>
  <si>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</si>
  <si>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</si>
  <si>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</si>
  <si>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</si>
  <si>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</si>
  <si>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</si>
  <si>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</si>
  <si>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</si>
  <si>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</si>
  <si>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</si>
  <si>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</si>
  <si>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</si>
  <si>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</si>
  <si>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</si>
  <si>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</si>
  <si>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</si>
  <si>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</si>
  <si>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</si>
  <si>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</si>
  <si>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</si>
  <si>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</si>
  <si>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</si>
  <si>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</si>
  <si>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</si>
  <si>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</si>
  <si>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</si>
  <si>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</si>
  <si>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</si>
  <si>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</si>
  <si>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</si>
  <si>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</si>
  <si>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</si>
  <si>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</si>
  <si>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</si>
  <si>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</si>
  <si>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</si>
  <si>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</si>
  <si>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</si>
  <si>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</si>
  <si>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</si>
  <si>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</si>
  <si>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</si>
  <si>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</si>
  <si>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</si>
  <si>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</si>
  <si>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</si>
  <si>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</si>
  <si>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</si>
  <si>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</si>
  <si>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</si>
  <si>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</si>
  <si>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</si>
  <si>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</si>
  <si>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</si>
  <si>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</si>
  <si>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</si>
  <si>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</si>
  <si>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</si>
  <si>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</si>
  <si>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</si>
  <si>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</si>
  <si>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</si>
  <si>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</si>
  <si>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</si>
  <si>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</si>
  <si>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</si>
  <si>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</si>
  <si>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</si>
  <si>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</si>
  <si>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</si>
  <si>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</si>
  <si>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</si>
  <si>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</si>
  <si>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</si>
  <si>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</si>
  <si>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</si>
  <si>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</si>
  <si>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</si>
  <si>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</si>
  <si>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</si>
  <si>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</si>
  <si>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</si>
  <si>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</si>
  <si>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</si>
  <si>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</si>
  <si>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</si>
  <si>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</si>
  <si>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</si>
  <si>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</si>
  <si>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</si>
  <si>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</si>
  <si>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</si>
  <si>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</si>
  <si>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</si>
  <si>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</si>
  <si>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</si>
  <si>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</si>
  <si>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</si>
  <si>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</si>
  <si>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</si>
  <si>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</si>
  <si>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</si>
  <si>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</si>
  <si>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</si>
  <si>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</si>
  <si>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</si>
  <si>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</si>
  <si>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</si>
  <si>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</si>
  <si>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</si>
  <si>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</si>
  <si>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</si>
  <si>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</si>
  <si>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</si>
  <si>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</si>
  <si>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</si>
  <si>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</si>
  <si>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</si>
  <si>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</si>
  <si>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</si>
  <si>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</si>
  <si>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</si>
  <si>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</si>
  <si>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</si>
  <si>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</si>
  <si>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</si>
  <si>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</si>
  <si>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</si>
  <si>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</si>
  <si>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</si>
  <si>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</si>
  <si>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</si>
  <si>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</si>
  <si>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</si>
  <si>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</si>
  <si>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</si>
  <si>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</si>
  <si>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</si>
  <si>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</si>
  <si>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</si>
  <si>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</si>
  <si>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</si>
  <si>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</si>
  <si>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</si>
  <si>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</si>
  <si>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</si>
  <si>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</si>
  <si>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</si>
  <si>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</si>
  <si>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</si>
  <si>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</si>
  <si>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</si>
  <si>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</si>
  <si>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</si>
  <si>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</si>
  <si>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</si>
  <si>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</si>
  <si>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</si>
  <si>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</si>
  <si>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</si>
  <si>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</si>
  <si>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</si>
  <si>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</si>
  <si>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</si>
  <si>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</si>
  <si>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</si>
  <si>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</si>
  <si>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</si>
  <si>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</si>
  <si>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</si>
  <si>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</si>
  <si>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</si>
  <si>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</si>
  <si>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</si>
  <si>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</si>
  <si>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</si>
  <si>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</si>
  <si>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</si>
  <si>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</si>
  <si>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</si>
  <si>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</si>
  <si>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</si>
  <si>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</si>
  <si>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</si>
  <si>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</si>
  <si>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</si>
  <si>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</si>
  <si>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</si>
  <si>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</si>
  <si>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</si>
  <si>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</si>
  <si>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</si>
  <si>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</si>
  <si>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</si>
  <si>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</si>
  <si>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</si>
  <si>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</si>
  <si>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</si>
  <si>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</si>
  <si>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</si>
  <si>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</si>
  <si>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</si>
  <si>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</si>
  <si>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</si>
  <si>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</si>
  <si>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</si>
  <si>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</si>
  <si>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</si>
  <si>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</si>
  <si>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</si>
  <si>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</si>
  <si>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</si>
  <si>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</si>
  <si>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</si>
  <si>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</si>
  <si>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</si>
  <si>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</si>
  <si>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</si>
  <si>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</si>
  <si>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</si>
  <si>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</si>
  <si>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</si>
  <si>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</si>
  <si>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</si>
  <si>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</si>
  <si>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</si>
  <si>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</si>
  <si>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</si>
  <si>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</si>
  <si>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</si>
  <si>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</si>
  <si>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</si>
  <si>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</si>
  <si>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</si>
  <si>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</si>
  <si>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</si>
  <si>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</si>
  <si>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</si>
  <si>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</si>
  <si>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</si>
  <si>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</si>
  <si>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</si>
  <si>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</si>
  <si>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</si>
  <si>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</si>
  <si>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</si>
  <si>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</si>
  <si>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</si>
  <si>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</si>
  <si>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</si>
  <si>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</si>
  <si>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</si>
  <si>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</si>
  <si>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</si>
  <si>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</si>
  <si>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</si>
  <si>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</si>
  <si>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</si>
  <si>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</si>
  <si>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</si>
  <si>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</si>
  <si>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</si>
  <si>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</si>
  <si>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</si>
  <si>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</si>
  <si>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</si>
  <si>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</si>
  <si>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</si>
  <si>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</si>
  <si>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</si>
  <si>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</si>
  <si>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</si>
  <si>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</si>
  <si>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</si>
  <si>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</si>
  <si>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</si>
  <si>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</si>
  <si>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</si>
  <si>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</si>
  <si>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</si>
  <si>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</si>
  <si>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</si>
  <si>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</si>
  <si>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</si>
  <si>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</si>
  <si>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</si>
  <si>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</si>
  <si>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</si>
  <si>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</si>
  <si>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</si>
  <si>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</si>
  <si>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</si>
  <si>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</si>
  <si>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</si>
  <si>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</si>
  <si>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</si>
  <si>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</si>
  <si>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</si>
  <si>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</si>
  <si>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</si>
  <si>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</si>
  <si>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</si>
  <si>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</si>
  <si>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</si>
  <si>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</si>
  <si>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</si>
  <si>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</si>
  <si>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</si>
  <si>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</si>
  <si>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</si>
  <si>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</si>
  <si>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</si>
  <si>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</si>
  <si>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</si>
  <si>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</si>
  <si>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</si>
  <si>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</si>
  <si>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</si>
  <si>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</si>
  <si>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</si>
  <si>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</si>
  <si>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</si>
  <si>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</si>
  <si>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</si>
  <si>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</si>
  <si>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</si>
  <si>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</si>
  <si>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</si>
  <si>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</si>
  <si>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</si>
  <si>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</si>
  <si>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</si>
  <si>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</si>
  <si>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</si>
  <si>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</si>
  <si>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</si>
  <si>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</si>
  <si>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</si>
  <si>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</si>
  <si>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</si>
  <si>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</si>
  <si>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</si>
  <si>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</si>
  <si>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</si>
  <si>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</si>
  <si>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</si>
  <si>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</si>
  <si>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</si>
  <si>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</si>
  <si>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</si>
  <si>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</si>
  <si>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</si>
  <si>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</si>
  <si>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</si>
  <si>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</si>
  <si>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</si>
  <si>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</si>
  <si>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</si>
  <si>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</si>
  <si>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</si>
  <si>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</si>
  <si>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</si>
  <si>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</si>
  <si>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</si>
  <si>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</si>
  <si>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</si>
  <si>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</si>
  <si>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</si>
  <si>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</si>
  <si>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</si>
  <si>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</si>
  <si>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</si>
  <si>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</si>
  <si>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</si>
  <si>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</si>
  <si>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</si>
  <si>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</si>
  <si>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</si>
  <si>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</si>
  <si>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</si>
  <si>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</si>
  <si>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</si>
  <si>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</si>
  <si>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</si>
  <si>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</si>
  <si>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</si>
  <si>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</si>
  <si>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</si>
  <si>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</si>
  <si>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</si>
  <si>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</si>
  <si>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</si>
  <si>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</si>
  <si>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</si>
  <si>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</si>
  <si>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</si>
  <si>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</si>
  <si>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</si>
  <si>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</si>
  <si>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</si>
  <si>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</si>
  <si>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</si>
  <si>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</si>
  <si>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</si>
  <si>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</si>
  <si>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</si>
  <si>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</si>
  <si>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</si>
  <si>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</si>
  <si>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</si>
  <si>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</si>
  <si>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</si>
  <si>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</si>
  <si>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</si>
  <si>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</si>
  <si>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</si>
  <si>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</si>
  <si>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</si>
  <si>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</si>
  <si>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</si>
  <si>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</si>
  <si>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</si>
  <si>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</si>
  <si>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</si>
  <si>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</si>
  <si>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</si>
  <si>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</si>
  <si>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</si>
  <si>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</si>
  <si>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</si>
  <si>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</si>
  <si>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</si>
  <si>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</si>
  <si>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</si>
  <si>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</si>
  <si>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</si>
  <si>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</si>
  <si>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</si>
  <si>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</si>
  <si>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</si>
  <si>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</si>
  <si>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</si>
  <si>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</si>
  <si>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</si>
  <si>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</si>
  <si>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</si>
  <si>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</si>
  <si>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</si>
  <si>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</si>
  <si>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</si>
  <si>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</si>
  <si>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</si>
  <si>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</si>
  <si>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</si>
  <si>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</si>
  <si>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</si>
  <si>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</si>
  <si>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</si>
  <si>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</si>
  <si>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</si>
  <si>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</si>
  <si>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</si>
  <si>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</si>
  <si>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</si>
  <si>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</si>
  <si>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</si>
  <si>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</si>
  <si>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</si>
  <si>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</si>
  <si>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</si>
  <si>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</si>
  <si>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</si>
  <si>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</si>
  <si>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</si>
  <si>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</si>
  <si>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</si>
  <si>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</si>
  <si>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</si>
  <si>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</si>
  <si>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</si>
  <si>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</si>
  <si>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</si>
  <si>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</si>
  <si>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</si>
  <si>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</si>
  <si>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</si>
  <si>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</si>
  <si>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</si>
  <si>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</si>
  <si>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</si>
  <si>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</si>
  <si>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</si>
  <si>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</si>
  <si>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</si>
  <si>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</si>
  <si>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</si>
  <si>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</si>
  <si>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</si>
  <si>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</si>
  <si>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</si>
  <si>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</si>
  <si>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</si>
  <si>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</si>
  <si>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</si>
  <si>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</si>
  <si>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</si>
  <si>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</si>
  <si>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</si>
  <si>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</si>
  <si>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</si>
  <si>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</si>
  <si>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</si>
  <si>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</si>
  <si>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</si>
  <si>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</si>
  <si>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</si>
  <si>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</si>
  <si>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</si>
  <si>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</si>
  <si>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</si>
  <si>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</si>
  <si>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</si>
  <si>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</si>
  <si>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</si>
  <si>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</si>
  <si>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</si>
  <si>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</si>
  <si>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</si>
  <si>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</si>
  <si>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</si>
  <si>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</si>
  <si>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</si>
  <si>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</si>
  <si>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</si>
  <si>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</si>
  <si>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</si>
  <si>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</si>
  <si>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</si>
  <si>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</si>
  <si>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</si>
  <si>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</si>
  <si>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</si>
  <si>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</si>
  <si>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</si>
  <si>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</si>
  <si>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</si>
  <si>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</si>
  <si>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</si>
  <si>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</si>
  <si>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</si>
  <si>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</si>
  <si>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</si>
  <si>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</si>
  <si>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</si>
  <si>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</si>
  <si>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</si>
  <si>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</si>
  <si>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</si>
  <si>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</si>
  <si>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</si>
  <si>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</si>
  <si>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</si>
  <si>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</si>
  <si>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</si>
  <si>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</si>
  <si>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</si>
  <si>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</si>
  <si>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</si>
  <si>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</si>
  <si>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</si>
  <si>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</si>
  <si>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</si>
  <si>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</si>
  <si>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</si>
  <si>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</si>
  <si>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</si>
  <si>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</si>
  <si>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</si>
  <si>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</si>
  <si>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</si>
  <si>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</si>
  <si>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</si>
  <si>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</si>
  <si>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</si>
  <si>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</si>
  <si>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</si>
  <si>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</si>
  <si>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</si>
  <si>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</si>
  <si>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</si>
  <si>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</si>
  <si>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</si>
  <si>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</si>
  <si>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</si>
  <si>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</si>
  <si>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</si>
  <si>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</si>
  <si>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</si>
  <si>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</si>
  <si>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</si>
  <si>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</si>
  <si>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</si>
  <si>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</si>
  <si>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</si>
  <si>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</si>
  <si>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</si>
  <si>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</si>
  <si>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</si>
  <si>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</si>
  <si>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</si>
  <si>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</si>
  <si>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</si>
  <si>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</si>
  <si>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</si>
  <si>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</si>
  <si>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</si>
  <si>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</si>
  <si>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</si>
  <si>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</si>
  <si>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</si>
  <si>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</si>
  <si>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</si>
  <si>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</si>
  <si>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</si>
  <si>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</si>
  <si>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</si>
  <si>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</si>
  <si>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</si>
  <si>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</si>
  <si>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</si>
  <si>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</si>
  <si>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</si>
  <si>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</si>
  <si>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</si>
  <si>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</si>
  <si>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</si>
  <si>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</si>
  <si>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</si>
  <si>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</si>
  <si>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</si>
  <si>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</si>
  <si>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</si>
  <si>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</si>
  <si>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</si>
  <si>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</si>
  <si>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</si>
  <si>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</si>
  <si>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</si>
  <si>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</si>
  <si>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</si>
  <si>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</si>
  <si>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</si>
  <si>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</si>
  <si>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</si>
  <si>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</si>
  <si>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</si>
  <si>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</si>
  <si>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</si>
  <si>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</si>
  <si>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</si>
  <si>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</si>
  <si>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</si>
  <si>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</si>
  <si>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</si>
  <si>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</si>
  <si>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</si>
  <si>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</si>
  <si>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</si>
  <si>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</si>
  <si>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</si>
  <si>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</si>
  <si>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</si>
  <si>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</si>
  <si>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</si>
  <si>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</si>
  <si>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</si>
  <si>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</si>
  <si>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</si>
  <si>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</si>
  <si>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</si>
  <si>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</si>
  <si>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</si>
  <si>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</si>
  <si>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</si>
  <si>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</si>
  <si>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</si>
  <si>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</si>
  <si>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</si>
  <si>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</si>
  <si>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</si>
  <si>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</si>
  <si>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</si>
  <si>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</si>
  <si>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</si>
  <si>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</si>
  <si>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</si>
  <si>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</si>
  <si>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</si>
  <si>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</si>
  <si>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</si>
  <si>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</si>
  <si>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</si>
  <si>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</si>
  <si>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</si>
  <si>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</si>
  <si>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</si>
  <si>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</si>
  <si>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</si>
  <si>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</si>
  <si>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</si>
  <si>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</si>
  <si>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</si>
  <si>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</si>
  <si>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</si>
  <si>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</si>
  <si>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</si>
  <si>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</si>
  <si>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</si>
  <si>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</si>
  <si>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</si>
  <si>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</si>
  <si>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</si>
  <si>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</si>
  <si>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</si>
  <si>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</si>
  <si>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</si>
  <si>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</si>
  <si>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</si>
  <si>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</si>
  <si>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</si>
  <si>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</si>
  <si>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</si>
  <si>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</si>
  <si>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</si>
  <si>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</si>
  <si>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</si>
  <si>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</si>
  <si>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</si>
  <si>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</si>
  <si>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</si>
  <si>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</si>
  <si>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</si>
  <si>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</si>
  <si>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</si>
  <si>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</si>
  <si>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</si>
  <si>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</si>
  <si>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</si>
  <si>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</si>
  <si>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</si>
  <si>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</si>
  <si>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</si>
  <si>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</si>
  <si>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</si>
  <si>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</si>
  <si>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</si>
  <si>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</si>
  <si>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</si>
  <si>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</si>
  <si>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</si>
  <si>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</si>
  <si>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</si>
  <si>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</si>
  <si>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</si>
  <si>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</si>
  <si>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</si>
  <si>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</si>
  <si>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</si>
  <si>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</si>
  <si>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</si>
  <si>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</si>
  <si>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</si>
  <si>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</si>
  <si>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</si>
  <si>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</si>
  <si>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</si>
  <si>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</si>
  <si>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</si>
  <si>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</si>
  <si>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</si>
  <si>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</si>
  <si>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</si>
  <si>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</si>
  <si>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</si>
  <si>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</si>
  <si>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</si>
  <si>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</si>
  <si>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</si>
  <si>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</si>
  <si>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</si>
  <si>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</si>
  <si>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</si>
  <si>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</si>
  <si>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</si>
  <si>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</si>
  <si>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</si>
  <si>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</si>
  <si>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</si>
  <si>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</si>
  <si>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</si>
  <si>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</si>
  <si>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</si>
  <si>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</si>
  <si>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</si>
  <si>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</si>
  <si>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</si>
  <si>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</si>
  <si>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</si>
  <si>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</si>
  <si>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</si>
  <si>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</si>
  <si>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</si>
  <si>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</si>
  <si>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</si>
  <si>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</si>
  <si>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</si>
  <si>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</si>
  <si>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</si>
  <si>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</si>
  <si>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</si>
  <si>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</si>
  <si>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</si>
  <si>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</si>
  <si>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</si>
  <si>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</si>
  <si>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</si>
  <si>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</si>
  <si>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</si>
  <si>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</si>
  <si>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</si>
  <si>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</si>
  <si>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</si>
  <si>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</si>
  <si>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</si>
  <si>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</si>
  <si>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</si>
  <si>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</si>
  <si>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</si>
  <si>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</si>
  <si>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</si>
  <si>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</si>
  <si>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</si>
  <si>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</si>
  <si>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</si>
  <si>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</si>
  <si>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</si>
  <si>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</si>
  <si>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</si>
  <si>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</si>
  <si>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</si>
  <si>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</si>
  <si>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</si>
  <si>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</si>
  <si>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</si>
  <si>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</si>
  <si>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</si>
  <si>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</si>
  <si>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</si>
  <si>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</si>
  <si>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</si>
  <si>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</si>
  <si>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</si>
  <si>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</si>
  <si>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</si>
  <si>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</si>
  <si>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</si>
  <si>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</si>
  <si>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</si>
  <si>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</si>
  <si>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</si>
  <si>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</si>
  <si>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</si>
  <si>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</si>
  <si>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</si>
  <si>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</si>
  <si>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</si>
  <si>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</si>
  <si>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</si>
  <si>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</si>
  <si>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</si>
  <si>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</si>
  <si>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</si>
  <si>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</si>
  <si>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</si>
  <si>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</si>
  <si>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</si>
  <si>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</si>
  <si>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</si>
  <si>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</si>
  <si>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</si>
  <si>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</si>
  <si>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</si>
  <si>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</si>
  <si>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</si>
  <si>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</si>
  <si>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</si>
  <si>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</si>
  <si>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</si>
  <si>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</si>
  <si>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</si>
  <si>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</si>
  <si>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</si>
  <si>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</si>
  <si>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</si>
  <si>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</si>
  <si>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</si>
  <si>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</si>
  <si>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</si>
  <si>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</si>
  <si>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</si>
  <si>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</si>
  <si>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</si>
  <si>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</si>
  <si>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</si>
  <si>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</si>
  <si>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</si>
  <si>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</si>
  <si>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</si>
  <si>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</si>
  <si>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</si>
  <si>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</si>
  <si>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</si>
  <si>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</si>
  <si>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</si>
  <si>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</si>
  <si>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</si>
  <si>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</si>
  <si>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</si>
  <si>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</si>
  <si>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</si>
  <si>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</si>
  <si>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</si>
  <si>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</si>
  <si>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</si>
  <si>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</si>
  <si>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</si>
  <si>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</si>
  <si>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</si>
  <si>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</si>
  <si>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</si>
  <si>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</si>
  <si>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</si>
  <si>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</si>
  <si>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</si>
  <si>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</si>
  <si>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</si>
  <si>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</si>
  <si>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</si>
  <si>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</si>
  <si>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</si>
  <si>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</si>
  <si>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</si>
  <si>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</si>
  <si>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</si>
  <si>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</si>
  <si>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</si>
  <si>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</si>
  <si>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</si>
  <si>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</si>
  <si>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</si>
  <si>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</si>
  <si>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</si>
  <si>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</si>
  <si>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</si>
  <si>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</si>
  <si>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</si>
  <si>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</si>
  <si>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</si>
  <si>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</si>
  <si>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</si>
  <si>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</si>
  <si>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</si>
  <si>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</si>
  <si>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</si>
  <si>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</si>
  <si>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</si>
  <si>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</si>
  <si>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</si>
  <si>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</si>
  <si>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</si>
  <si>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</si>
  <si>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</si>
  <si>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</si>
  <si>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</si>
  <si>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</si>
  <si>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</si>
  <si>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</si>
  <si>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</si>
  <si>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</si>
  <si>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</si>
  <si>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</si>
  <si>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</si>
  <si>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</si>
  <si>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</si>
  <si>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</si>
  <si>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</si>
  <si>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</si>
  <si>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</si>
  <si>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</si>
  <si>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</si>
  <si>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</si>
  <si>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</si>
  <si>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</si>
  <si>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</si>
  <si>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</si>
  <si>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</si>
  <si>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</si>
  <si>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</si>
  <si>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</si>
  <si>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</si>
  <si>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</si>
  <si>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</si>
  <si>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</si>
  <si>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</si>
  <si>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</si>
  <si>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</si>
  <si>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</si>
  <si>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</si>
  <si>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</si>
  <si>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</si>
  <si>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</si>
  <si>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</si>
  <si>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</si>
  <si>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</si>
  <si>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</si>
  <si>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</si>
  <si>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</si>
  <si>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</si>
  <si>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</si>
  <si>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</si>
  <si>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</si>
  <si>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</si>
  <si>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</si>
  <si>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</si>
  <si>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</si>
  <si>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</si>
  <si>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</si>
  <si>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</si>
  <si>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</si>
  <si>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</si>
  <si>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</si>
  <si>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</si>
  <si>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</si>
  <si>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</si>
  <si>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</si>
  <si>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</si>
  <si>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</si>
  <si>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</si>
  <si>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</si>
  <si>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</si>
  <si>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</si>
  <si>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</si>
  <si>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</si>
  <si>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</si>
  <si>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</si>
  <si>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</si>
  <si>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</si>
  <si>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</si>
  <si>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</si>
  <si>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</si>
  <si>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</si>
  <si>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</si>
  <si>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</si>
  <si>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</si>
  <si>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</si>
  <si>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</si>
  <si>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</si>
  <si>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</si>
  <si>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</si>
  <si>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</si>
  <si>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</si>
  <si>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</si>
  <si>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</si>
  <si>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</si>
  <si>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</si>
  <si>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</si>
  <si>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</si>
  <si>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</si>
  <si>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</si>
  <si>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</si>
  <si>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</si>
  <si>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</si>
  <si>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</si>
  <si>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</si>
  <si>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</si>
  <si>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</si>
  <si>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</si>
  <si>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</si>
  <si>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</si>
  <si>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</si>
  <si>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</si>
  <si>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</si>
  <si>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</si>
  <si>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</si>
  <si>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</si>
  <si>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</si>
  <si>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</si>
  <si>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</si>
  <si>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</si>
  <si>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</si>
  <si>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</si>
  <si>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</si>
  <si>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</si>
  <si>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</si>
  <si>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</si>
  <si>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</si>
  <si>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</si>
  <si>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</si>
  <si>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</si>
  <si>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</si>
  <si>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</si>
  <si>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</si>
  <si>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</si>
  <si>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</si>
  <si>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</si>
  <si>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</si>
  <si>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</si>
  <si>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</si>
  <si>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</si>
  <si>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</si>
  <si>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</si>
  <si>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</si>
  <si>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</si>
  <si>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</si>
  <si>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</si>
  <si>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</si>
  <si>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</si>
  <si>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</si>
  <si>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</si>
  <si>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</si>
  <si>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</si>
  <si>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</si>
  <si>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</si>
  <si>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</si>
  <si>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</si>
  <si>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</si>
  <si>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</si>
  <si>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</si>
  <si>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</si>
  <si>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</si>
  <si>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</si>
  <si>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</si>
  <si>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</si>
  <si>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</si>
  <si>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</si>
  <si>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</si>
  <si>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</si>
  <si>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</si>
  <si>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</si>
  <si>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</si>
  <si>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</si>
  <si>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</si>
  <si>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</si>
  <si>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</si>
  <si>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</si>
  <si>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</si>
  <si>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</si>
  <si>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</si>
  <si>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</si>
  <si>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</si>
  <si>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</si>
  <si>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</si>
  <si>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</si>
  <si>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</si>
  <si>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</si>
  <si>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</si>
  <si>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</si>
  <si>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</si>
  <si>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</si>
  <si>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</si>
  <si>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</si>
  <si>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</si>
  <si>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</si>
  <si>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</si>
  <si>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</si>
  <si>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</si>
  <si>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</si>
  <si>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</si>
  <si>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</si>
  <si>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</si>
  <si>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</si>
  <si>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</si>
  <si>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</si>
  <si>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</si>
  <si>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</si>
  <si>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</si>
  <si>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</si>
  <si>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</si>
  <si>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</si>
  <si>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</si>
  <si>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</si>
  <si>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</si>
  <si>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</si>
  <si>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</si>
  <si>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</si>
  <si>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</si>
  <si>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</si>
  <si>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</si>
  <si>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</si>
  <si>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</si>
  <si>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</si>
  <si>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</si>
  <si>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</si>
  <si>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</si>
  <si>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</si>
  <si>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</si>
  <si>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</si>
  <si>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</si>
  <si>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</si>
  <si>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</si>
  <si>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</si>
  <si>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</si>
  <si>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</si>
  <si>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</si>
  <si>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</si>
  <si>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</si>
  <si>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</si>
  <si>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</si>
  <si>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</si>
  <si>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</si>
  <si>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</si>
  <si>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</si>
  <si>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</si>
  <si>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</si>
  <si>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</si>
  <si>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</si>
  <si>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</si>
  <si>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</si>
  <si>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</si>
  <si>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</si>
  <si>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</si>
  <si>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</si>
  <si>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</si>
  <si>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</si>
  <si>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</si>
  <si>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</si>
  <si>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</si>
  <si>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</si>
  <si>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</si>
  <si>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</si>
  <si>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</si>
  <si>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</si>
  <si>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</si>
  <si>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</si>
  <si>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</si>
  <si>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</si>
  <si>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</si>
  <si>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</si>
  <si>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</si>
  <si>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</si>
  <si>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</si>
  <si>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</si>
  <si>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</si>
  <si>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</si>
  <si>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</si>
  <si>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</si>
  <si>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</si>
  <si>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</si>
  <si>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</si>
  <si>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</si>
  <si>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</si>
  <si>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</si>
  <si>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</si>
  <si>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</si>
  <si>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</si>
  <si>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</si>
  <si>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</si>
  <si>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</si>
  <si>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</si>
  <si>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</si>
  <si>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</si>
  <si>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</si>
  <si>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</si>
  <si>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</si>
  <si>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</si>
  <si>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</si>
  <si>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</si>
  <si>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</si>
  <si>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</si>
  <si>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</si>
  <si>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</si>
  <si>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</si>
  <si>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</si>
  <si>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</si>
  <si>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</si>
  <si>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</si>
  <si>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</si>
  <si>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</si>
  <si>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</si>
  <si>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</si>
  <si>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</si>
  <si>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</si>
  <si>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</si>
  <si>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</si>
  <si>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</si>
  <si>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</si>
  <si>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</si>
  <si>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</si>
  <si>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</si>
  <si>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</si>
  <si>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</si>
  <si>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</si>
  <si>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</si>
  <si>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</si>
  <si>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</si>
  <si>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</si>
  <si>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</si>
  <si>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</si>
  <si>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</si>
  <si>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</si>
  <si>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</si>
  <si>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</si>
  <si>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</si>
  <si>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</si>
  <si>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</si>
  <si>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</si>
  <si>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</si>
  <si>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</si>
  <si>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</si>
  <si>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</si>
  <si>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</si>
  <si>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</si>
  <si>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</si>
  <si>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</si>
  <si>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</si>
  <si>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</si>
  <si>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</si>
  <si>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</si>
  <si>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</si>
  <si>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</si>
  <si>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</si>
  <si>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</si>
  <si>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</si>
  <si>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</si>
  <si>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</si>
  <si>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</si>
  <si>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</si>
  <si>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</si>
  <si>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</si>
  <si>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</si>
  <si>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</si>
  <si>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</si>
  <si>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</si>
  <si>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</si>
  <si>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</si>
  <si>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</si>
  <si>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</si>
  <si>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</si>
  <si>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</si>
  <si>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</si>
  <si>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</si>
  <si>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</si>
  <si>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</si>
  <si>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</si>
  <si>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</si>
  <si>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</si>
  <si>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</si>
  <si>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</si>
  <si>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</si>
  <si>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</si>
  <si>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</si>
  <si>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</si>
  <si>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</si>
  <si>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</si>
  <si>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</si>
  <si>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</si>
  <si>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</si>
  <si>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</si>
  <si>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</si>
  <si>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</si>
  <si>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</si>
  <si>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</si>
  <si>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</si>
  <si>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</si>
  <si>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</si>
  <si>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</si>
  <si>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</si>
  <si>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</si>
  <si>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</si>
  <si>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</si>
  <si>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</si>
  <si>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</si>
  <si>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</si>
  <si>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</si>
  <si>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</si>
  <si>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</si>
  <si>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</si>
  <si>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</si>
  <si>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</si>
  <si>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</si>
  <si>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</si>
  <si>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</si>
  <si>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</si>
  <si>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</si>
  <si>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</si>
  <si>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</si>
  <si>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</si>
  <si>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</si>
  <si>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</si>
  <si>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</si>
  <si>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</si>
  <si>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</si>
  <si>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</si>
  <si>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</si>
  <si>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</si>
  <si>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</si>
  <si>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</si>
  <si>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</si>
  <si>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</si>
  <si>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</si>
  <si>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</si>
  <si>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</si>
  <si>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</si>
  <si>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</si>
  <si>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</si>
  <si>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</si>
  <si>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</si>
  <si>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</si>
  <si>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</si>
  <si>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</si>
  <si>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</si>
  <si>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</si>
  <si>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</si>
  <si>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</si>
  <si>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</si>
  <si>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</si>
  <si>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</si>
  <si>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</si>
  <si>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</si>
  <si>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</si>
  <si>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</si>
  <si>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</si>
  <si>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</si>
  <si>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</si>
  <si>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</si>
  <si>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</si>
  <si>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</si>
  <si>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</si>
  <si>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</si>
  <si>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</si>
  <si>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</si>
  <si>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</si>
  <si>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</si>
  <si>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</si>
  <si>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</si>
  <si>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</si>
  <si>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</si>
  <si>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</si>
  <si>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</si>
  <si>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</si>
  <si>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</si>
  <si>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</si>
  <si>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</si>
  <si>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</si>
  <si>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</si>
  <si>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</si>
  <si>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</si>
  <si>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</si>
  <si>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</si>
  <si>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</si>
  <si>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</si>
  <si>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</si>
  <si>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</si>
  <si>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</si>
  <si>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</si>
  <si>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</si>
  <si>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</si>
  <si>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</si>
  <si>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</si>
  <si>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</si>
  <si>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</si>
  <si>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</si>
  <si>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</si>
  <si>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</si>
  <si>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</si>
  <si>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</si>
  <si>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</si>
  <si>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</si>
  <si>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</si>
  <si>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</si>
  <si>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</si>
  <si>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</si>
  <si>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</si>
  <si>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</si>
  <si>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</si>
  <si>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</si>
  <si>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</si>
  <si>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</si>
  <si>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</si>
  <si>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</si>
  <si>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</si>
  <si>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</si>
  <si>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</si>
  <si>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</si>
  <si>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</si>
  <si>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</si>
  <si>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</si>
  <si>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</si>
  <si>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</si>
  <si>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</si>
  <si>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</si>
  <si>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</si>
  <si>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</si>
  <si>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</si>
  <si>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</si>
  <si>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</si>
  <si>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</si>
  <si>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</si>
  <si>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</si>
  <si>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</si>
  <si>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</si>
  <si>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</si>
  <si>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</si>
  <si>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</si>
  <si>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</si>
  <si>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</si>
  <si>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</si>
  <si>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</si>
  <si>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</si>
  <si>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</si>
  <si>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</si>
  <si>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</si>
  <si>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</si>
  <si>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</si>
  <si>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</si>
  <si>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</si>
  <si>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</si>
  <si>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</si>
  <si>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</si>
  <si>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</si>
  <si>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</si>
  <si>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</si>
  <si>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</si>
  <si>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</si>
  <si>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</si>
  <si>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</si>
  <si>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</si>
  <si>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</si>
  <si>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</si>
  <si>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</si>
  <si>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</si>
  <si>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</si>
  <si>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</si>
  <si>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</si>
  <si>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</si>
  <si>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</si>
  <si>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</si>
  <si>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</si>
  <si>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</si>
  <si>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</si>
  <si>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</si>
  <si>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</si>
  <si>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</si>
  <si>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</si>
  <si>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</si>
  <si>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</si>
  <si>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</si>
  <si>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</si>
  <si>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</si>
  <si>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</si>
  <si>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</si>
  <si>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</si>
  <si>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</si>
  <si>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</si>
  <si>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</si>
  <si>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</si>
  <si>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</si>
  <si>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</si>
  <si>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</si>
  <si>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</si>
  <si>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</si>
  <si>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</si>
  <si>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</si>
  <si>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</si>
  <si>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</si>
  <si>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</si>
  <si>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</si>
  <si>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</si>
  <si>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</si>
  <si>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</si>
  <si>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</si>
  <si>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</si>
  <si>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</si>
  <si>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</si>
  <si>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</si>
  <si>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</si>
  <si>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</si>
  <si>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</si>
  <si>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</si>
  <si>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</si>
  <si>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</si>
  <si>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</si>
  <si>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</si>
  <si>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</si>
  <si>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</si>
  <si>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</si>
  <si>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</si>
  <si>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</si>
  <si>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</si>
  <si>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</si>
  <si>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</si>
  <si>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</si>
  <si>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</si>
  <si>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</si>
  <si>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</si>
  <si>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</si>
  <si>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</si>
  <si>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</si>
  <si>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</si>
  <si>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</si>
  <si>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</si>
  <si>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</si>
  <si>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</si>
  <si>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</si>
  <si>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</si>
  <si>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</si>
  <si>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</si>
  <si>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</si>
  <si>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</si>
  <si>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</si>
  <si>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</si>
  <si>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</si>
  <si>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</si>
  <si>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</si>
  <si>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</si>
  <si>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</si>
  <si>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</si>
  <si>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</si>
  <si>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</si>
  <si>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</si>
  <si>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</si>
  <si>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</si>
  <si>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</si>
  <si>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</si>
  <si>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</si>
  <si>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</si>
  <si>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</si>
  <si>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</si>
  <si>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</si>
  <si>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</si>
  <si>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</si>
  <si>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</si>
  <si>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</si>
  <si>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</si>
  <si>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</si>
  <si>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</si>
  <si>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</si>
  <si>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</si>
  <si>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</si>
  <si>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</si>
  <si>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</si>
  <si>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</si>
  <si>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</si>
  <si>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</si>
  <si>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</si>
  <si>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</si>
  <si>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</si>
  <si>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</si>
  <si>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</si>
  <si>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</si>
  <si>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</si>
  <si>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</si>
  <si>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</si>
  <si>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</si>
  <si>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</si>
  <si>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</si>
  <si>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</si>
  <si>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</si>
  <si>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</si>
  <si>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</si>
  <si>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</si>
  <si>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</si>
  <si>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</si>
  <si>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</si>
  <si>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</si>
  <si>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</si>
  <si>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</si>
  <si>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</si>
  <si>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</si>
  <si>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</si>
  <si>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</si>
  <si>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</si>
  <si>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</si>
  <si>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</si>
  <si>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</si>
  <si>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</si>
  <si>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</si>
  <si>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</si>
  <si>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</si>
  <si>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</si>
  <si>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</si>
  <si>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</si>
  <si>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</si>
  <si>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</si>
  <si>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</si>
  <si>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</si>
  <si>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</si>
  <si>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</si>
  <si>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</si>
  <si>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</si>
  <si>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</si>
  <si>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</si>
  <si>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</si>
  <si>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</si>
  <si>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</si>
  <si>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</si>
  <si>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</si>
  <si>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</si>
  <si>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</si>
  <si>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</si>
  <si>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</si>
  <si>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</si>
  <si>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</si>
  <si>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</si>
  <si>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</si>
  <si>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</si>
  <si>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</si>
  <si>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</si>
  <si>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</si>
  <si>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</si>
  <si>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</si>
  <si>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</si>
  <si>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</si>
  <si>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</si>
  <si>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</si>
  <si>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</si>
  <si>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</si>
  <si>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</si>
  <si>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</si>
  <si>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</si>
  <si>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</si>
  <si>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</si>
  <si>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</si>
  <si>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</si>
  <si>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</si>
  <si>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</si>
  <si>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</si>
  <si>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</si>
  <si>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</si>
  <si>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</si>
  <si>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</si>
  <si>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</si>
  <si>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</si>
  <si>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</si>
  <si>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</si>
  <si>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</si>
  <si>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</si>
  <si>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</si>
  <si>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</si>
  <si>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</si>
  <si>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</si>
  <si>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</si>
  <si>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</si>
  <si>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</si>
  <si>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</si>
  <si>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</si>
  <si>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</si>
  <si>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</si>
  <si>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</si>
  <si>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</si>
  <si>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</si>
  <si>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</si>
  <si>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</si>
  <si>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</si>
  <si>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</si>
  <si>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</si>
  <si>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</si>
  <si>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</si>
  <si>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</si>
  <si>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</si>
  <si>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</si>
  <si>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</si>
  <si>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</si>
  <si>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</si>
  <si>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</si>
  <si>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</si>
  <si>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</si>
  <si>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</si>
  <si>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</si>
  <si>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</si>
  <si>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</si>
  <si>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</si>
  <si>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</si>
  <si>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</si>
  <si>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</si>
  <si>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</si>
  <si>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</si>
  <si>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</si>
  <si>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</si>
  <si>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</si>
  <si>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</si>
  <si>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</si>
  <si>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</si>
  <si>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</si>
  <si>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</si>
  <si>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</si>
  <si>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</si>
  <si>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</si>
  <si>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</si>
  <si>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</si>
  <si>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</si>
  <si>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</si>
  <si>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</si>
  <si>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</si>
  <si>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</si>
  <si>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</si>
  <si>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</si>
  <si>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</si>
  <si>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</si>
  <si>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</si>
  <si>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</si>
  <si>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</si>
  <si>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</si>
  <si>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</si>
  <si>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</si>
  <si>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</si>
  <si>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</si>
  <si>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</si>
  <si>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</si>
  <si>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</si>
  <si>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</si>
  <si>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</si>
  <si>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</si>
  <si>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</si>
  <si>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</si>
  <si>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</si>
  <si>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</si>
  <si>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</si>
  <si>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</si>
  <si>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</si>
  <si>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</si>
  <si>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</si>
  <si>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</si>
  <si>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</si>
  <si>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</si>
  <si>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</si>
  <si>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</si>
  <si>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</si>
  <si>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</si>
  <si>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</si>
  <si>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</si>
  <si>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</si>
  <si>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</si>
  <si>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</si>
  <si>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</si>
  <si>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</si>
  <si>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</si>
  <si>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</si>
  <si>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</si>
  <si>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</si>
  <si>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</si>
  <si>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</si>
  <si>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</si>
  <si>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</si>
  <si>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</si>
  <si>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</si>
  <si>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</si>
  <si>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</si>
  <si>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</si>
  <si>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</si>
  <si>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</si>
  <si>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</si>
  <si>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</si>
  <si>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</si>
  <si>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</si>
  <si>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</si>
  <si>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</si>
  <si>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</si>
  <si>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</si>
  <si>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</si>
  <si>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</si>
  <si>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</si>
  <si>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</si>
  <si>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</si>
  <si>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</si>
  <si>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</si>
  <si>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</si>
  <si>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</si>
  <si>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</si>
  <si>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</si>
  <si>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</si>
  <si>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</si>
  <si>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</si>
  <si>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</si>
  <si>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</si>
  <si>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</si>
  <si>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</si>
  <si>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</si>
  <si>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</si>
  <si>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</si>
  <si>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</si>
  <si>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</si>
  <si>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</si>
  <si>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</si>
  <si>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</si>
  <si>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</si>
  <si>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</si>
  <si>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</si>
  <si>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</si>
  <si>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</si>
  <si>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</si>
  <si>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</si>
  <si>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</si>
  <si>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</si>
  <si>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</si>
  <si>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</si>
  <si>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</si>
  <si>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</si>
  <si>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</si>
  <si>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</si>
  <si>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</si>
  <si>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</si>
  <si>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</si>
  <si>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</si>
  <si>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</si>
  <si>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</si>
  <si>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</si>
  <si>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</si>
  <si>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</si>
  <si>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</si>
  <si>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</si>
  <si>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</si>
  <si>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</si>
  <si>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</si>
  <si>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</si>
  <si>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</si>
  <si>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</si>
  <si>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</si>
  <si>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</si>
  <si>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</si>
  <si>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</si>
  <si>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</si>
  <si>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</si>
  <si>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</si>
  <si>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</si>
  <si>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</si>
  <si>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</si>
  <si>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</si>
  <si>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</si>
  <si>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</si>
  <si>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</si>
  <si>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</si>
  <si>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</si>
  <si>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</si>
  <si>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</si>
  <si>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</si>
  <si>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</si>
  <si>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</si>
  <si>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</si>
  <si>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</si>
  <si>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</si>
  <si>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</si>
  <si>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</si>
  <si>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</si>
  <si>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</si>
  <si>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</si>
  <si>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</si>
  <si>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</si>
  <si>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</si>
  <si>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</si>
  <si>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</si>
  <si>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</si>
  <si>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</si>
  <si>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</si>
  <si>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</si>
  <si>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</si>
  <si>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</si>
  <si>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</si>
  <si>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</si>
  <si>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</si>
  <si>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</si>
  <si>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</si>
  <si>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</si>
  <si>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</si>
  <si>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</si>
  <si>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</si>
  <si>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</si>
  <si>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</si>
  <si>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</si>
  <si>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</si>
  <si>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</si>
  <si>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</si>
  <si>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</si>
  <si>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</si>
  <si>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</si>
  <si>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</si>
  <si>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</si>
  <si>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</si>
  <si>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</si>
  <si>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</si>
  <si>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</si>
  <si>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</si>
  <si>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</si>
  <si>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</si>
  <si>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</si>
  <si>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</si>
  <si>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</si>
  <si>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</si>
  <si>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</si>
  <si>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</si>
  <si>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</si>
  <si>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</si>
  <si>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</si>
  <si>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</si>
  <si>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</si>
  <si>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</si>
  <si>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</si>
  <si>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</si>
  <si>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</si>
  <si>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</si>
  <si>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</si>
  <si>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</si>
  <si>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</si>
  <si>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</si>
  <si>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</si>
  <si>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</si>
  <si>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</si>
  <si>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</si>
  <si>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</si>
  <si>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</si>
  <si>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</si>
  <si>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</si>
  <si>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</si>
  <si>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</si>
  <si>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</si>
  <si>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</si>
  <si>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</si>
  <si>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</si>
  <si>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</si>
  <si>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</si>
  <si>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</si>
  <si>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</si>
  <si>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</si>
  <si>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</si>
  <si>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</si>
  <si>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</si>
  <si>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</si>
  <si>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</si>
  <si>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</si>
  <si>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</si>
  <si>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</si>
  <si>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</si>
  <si>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</si>
  <si>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</si>
  <si>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</si>
  <si>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</si>
  <si>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</si>
  <si>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</si>
  <si>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</si>
  <si>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</si>
  <si>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</si>
  <si>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</si>
  <si>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</si>
  <si>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</si>
  <si>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</si>
  <si>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</si>
  <si>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</si>
  <si>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</si>
  <si>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</si>
  <si>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</si>
  <si>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</si>
  <si>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</si>
  <si>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</si>
  <si>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</si>
  <si>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</si>
  <si>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</si>
  <si>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</si>
  <si>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</si>
  <si>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</si>
  <si>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</si>
  <si>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</si>
  <si>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</si>
  <si>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</si>
  <si>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</si>
  <si>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</si>
  <si>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</si>
  <si>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</si>
  <si>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</si>
  <si>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</si>
  <si>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</si>
  <si>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</si>
  <si>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</si>
  <si>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</si>
  <si>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</si>
  <si>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</si>
  <si>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</si>
  <si>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</si>
  <si>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</si>
  <si>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</si>
  <si>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</si>
  <si>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</si>
  <si>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</si>
  <si>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</si>
  <si>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</si>
  <si>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</si>
  <si>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</si>
  <si>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</si>
  <si>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</si>
  <si>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</si>
  <si>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</si>
  <si>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</si>
  <si>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</si>
  <si>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</si>
  <si>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</si>
  <si>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</si>
  <si>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</si>
  <si>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</si>
  <si>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</si>
  <si>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</si>
  <si>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</si>
  <si>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</si>
  <si>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</si>
  <si>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</si>
  <si>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</si>
  <si>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</si>
  <si>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</si>
  <si>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</si>
  <si>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</si>
  <si>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</si>
  <si>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</si>
  <si>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</si>
  <si>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</si>
  <si>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</si>
  <si>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</si>
  <si>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</si>
  <si>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</si>
  <si>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</si>
  <si>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</si>
  <si>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</si>
  <si>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</si>
  <si>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</si>
  <si>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</si>
  <si>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</si>
  <si>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</si>
  <si>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</si>
  <si>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</si>
  <si>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</si>
  <si>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</si>
  <si>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</si>
  <si>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</si>
  <si>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</si>
  <si>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</si>
  <si>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</si>
  <si>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</si>
  <si>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</si>
  <si>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</si>
  <si>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</si>
  <si>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</si>
  <si>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</si>
  <si>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</si>
  <si>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</si>
  <si>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</si>
  <si>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</si>
  <si>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</si>
  <si>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</si>
  <si>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</si>
  <si>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</si>
  <si>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</si>
  <si>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</si>
  <si>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</si>
  <si>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</si>
  <si>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</si>
  <si>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</si>
  <si>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</si>
  <si>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</si>
  <si>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</si>
  <si>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</si>
  <si>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</si>
  <si>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</si>
  <si>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</si>
  <si>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</si>
  <si>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</si>
  <si>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</si>
  <si>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</si>
  <si>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</si>
  <si>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</si>
  <si>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</si>
  <si>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</si>
  <si>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</si>
  <si>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</si>
  <si>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</si>
  <si>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</si>
  <si>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</si>
  <si>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</si>
  <si>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</si>
  <si>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</si>
  <si>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</si>
  <si>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</si>
  <si>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</si>
  <si>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</si>
  <si>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</si>
  <si>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</si>
  <si>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</si>
  <si>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</si>
  <si>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</si>
  <si>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</si>
  <si>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</si>
  <si>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</si>
  <si>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</si>
  <si>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</si>
  <si>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</si>
  <si>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</si>
  <si>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</si>
  <si>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</si>
  <si>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</si>
  <si>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</si>
  <si>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</si>
  <si>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</si>
  <si>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</si>
  <si>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</si>
  <si>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</si>
  <si>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</si>
  <si>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</si>
  <si>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</si>
  <si>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</si>
  <si>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</si>
  <si>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</si>
  <si>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</si>
  <si>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</si>
  <si>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</si>
  <si>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</si>
  <si>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</si>
  <si>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</si>
  <si>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</si>
  <si>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</si>
  <si>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</si>
  <si>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</si>
  <si>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</si>
  <si>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</si>
  <si>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</si>
  <si>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</si>
  <si>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</si>
  <si>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</si>
  <si>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</si>
  <si>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</si>
  <si>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</si>
  <si>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</si>
  <si>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</si>
  <si>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</si>
  <si>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</si>
  <si>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</si>
  <si>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</si>
  <si>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</si>
  <si>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</si>
  <si>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</si>
  <si>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</si>
  <si>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</si>
  <si>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</si>
  <si>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</si>
  <si>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</si>
  <si>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</si>
  <si>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</si>
  <si>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</si>
  <si>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</si>
  <si>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</si>
  <si>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</si>
  <si>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</si>
  <si>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</si>
  <si>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</si>
  <si>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</si>
  <si>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</si>
  <si>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</si>
  <si>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</si>
  <si>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</si>
  <si>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</si>
  <si>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</si>
  <si>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</si>
  <si>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</si>
  <si>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</si>
  <si>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</si>
  <si>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</si>
  <si>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</si>
  <si>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</si>
  <si>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</si>
  <si>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</si>
  <si>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</si>
  <si>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</si>
  <si>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</si>
  <si>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</si>
  <si>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</si>
  <si>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</si>
  <si>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</si>
  <si>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</si>
  <si>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</si>
  <si>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</si>
  <si>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</si>
  <si>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</si>
  <si>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</si>
  <si>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</si>
  <si>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</si>
  <si>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</si>
  <si>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</si>
  <si>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</si>
  <si>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</si>
  <si>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</si>
  <si>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</si>
  <si>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</si>
  <si>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</si>
  <si>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</si>
  <si>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</si>
  <si>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</si>
  <si>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</si>
  <si>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</si>
  <si>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</si>
  <si>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</si>
  <si>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</si>
  <si>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</si>
  <si>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</si>
  <si>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</si>
  <si>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</si>
  <si>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</si>
  <si>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</si>
  <si>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</si>
  <si>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</si>
  <si>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</si>
  <si>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</si>
  <si>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</si>
  <si>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</si>
  <si>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</si>
  <si>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</si>
  <si>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</si>
  <si>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</si>
  <si>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</si>
  <si>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</si>
  <si>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</si>
  <si>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</si>
  <si>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</si>
  <si>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</si>
  <si>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</si>
  <si>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</si>
  <si>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</si>
  <si>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</si>
  <si>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</si>
  <si>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</si>
  <si>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</si>
  <si>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</si>
  <si>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</si>
  <si>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</si>
  <si>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</si>
  <si>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</si>
  <si>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</si>
  <si>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</si>
  <si>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</si>
  <si>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</si>
  <si>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</si>
  <si>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</si>
  <si>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</si>
  <si>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</si>
  <si>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</si>
  <si>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</si>
  <si>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</si>
  <si>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</si>
  <si>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</si>
  <si>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</si>
  <si>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</si>
  <si>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</si>
  <si>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</si>
  <si>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</si>
  <si>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</si>
  <si>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</si>
  <si>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</si>
  <si>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</si>
  <si>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</si>
  <si>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</si>
  <si>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</si>
  <si>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</si>
  <si>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</si>
  <si>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</si>
  <si>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</si>
  <si>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</si>
  <si>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</si>
  <si>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</si>
  <si>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</si>
  <si>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</si>
  <si>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</si>
  <si>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</si>
  <si>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</si>
  <si>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</si>
  <si>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</si>
  <si>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</si>
  <si>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</si>
  <si>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</si>
  <si>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</si>
  <si>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</si>
  <si>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</si>
  <si>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</si>
  <si>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</si>
  <si>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</si>
  <si>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</si>
  <si>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</si>
  <si>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</si>
  <si>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</si>
  <si>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</si>
  <si>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</si>
  <si>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</si>
  <si>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</si>
  <si>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</si>
  <si>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</si>
  <si>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</si>
  <si>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</si>
  <si>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</si>
  <si>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</si>
  <si>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</si>
  <si>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</si>
  <si>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</si>
  <si>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</si>
  <si>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</si>
  <si>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</si>
  <si>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</si>
  <si>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</si>
  <si>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</si>
  <si>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</si>
  <si>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</si>
  <si>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</si>
  <si>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</si>
  <si>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</si>
  <si>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</si>
  <si>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</si>
  <si>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</si>
  <si>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</si>
  <si>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</si>
  <si>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</si>
  <si>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</si>
  <si>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</si>
  <si>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</si>
  <si>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</si>
  <si>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</si>
  <si>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</si>
  <si>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</si>
  <si>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</si>
  <si>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</si>
  <si>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</si>
  <si>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</si>
  <si>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</si>
  <si>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</si>
  <si>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</si>
  <si>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</si>
  <si>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</si>
  <si>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</si>
  <si>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</si>
  <si>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</si>
  <si>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</si>
  <si>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</si>
  <si>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</si>
  <si>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</si>
  <si>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</si>
  <si>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</si>
  <si>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</si>
  <si>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</si>
  <si>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</si>
  <si>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</si>
  <si>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</si>
  <si>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</si>
  <si>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</si>
  <si>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</si>
  <si>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</si>
  <si>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</si>
  <si>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</si>
  <si>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</si>
  <si>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</si>
  <si>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</si>
  <si>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</si>
  <si>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</si>
  <si>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</si>
  <si>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</si>
  <si>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</si>
  <si>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</si>
  <si>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</si>
  <si>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</si>
  <si>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</si>
  <si>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</si>
  <si>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</si>
  <si>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</si>
  <si>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</si>
  <si>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</si>
  <si>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</si>
  <si>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</si>
  <si>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</si>
  <si>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</si>
  <si>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</si>
  <si>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</si>
  <si>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</si>
  <si>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</si>
  <si>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</si>
  <si>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</si>
  <si>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</si>
  <si>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</si>
  <si>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</si>
  <si>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</si>
  <si>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</si>
  <si>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</si>
  <si>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</si>
  <si>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</si>
  <si>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</si>
  <si>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</si>
  <si>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</si>
  <si>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</si>
  <si>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</si>
  <si>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</si>
  <si>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</si>
  <si>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</si>
  <si>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</si>
  <si>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</si>
  <si>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</si>
  <si>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</si>
  <si>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</si>
  <si>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</si>
  <si>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</si>
  <si>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</si>
  <si>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</si>
  <si>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</si>
  <si>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</si>
  <si>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</si>
  <si>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</si>
  <si>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</si>
  <si>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</si>
  <si>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</si>
  <si>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</si>
  <si>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</si>
  <si>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</si>
  <si>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</si>
  <si>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</si>
  <si>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</si>
  <si>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</si>
  <si>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</si>
  <si>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</si>
  <si>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</si>
  <si>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</si>
  <si>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</si>
  <si>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</si>
  <si>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</si>
  <si>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</si>
  <si>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</si>
  <si>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</si>
  <si>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</si>
  <si>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</si>
  <si>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</si>
  <si>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</si>
  <si>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</si>
  <si>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</si>
  <si>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</si>
  <si>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</si>
  <si>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</si>
  <si>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</si>
  <si>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</si>
  <si>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</si>
  <si>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</si>
  <si>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</si>
  <si>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</si>
  <si>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</si>
  <si>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</si>
  <si>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</si>
  <si>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</si>
  <si>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</si>
  <si>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</si>
  <si>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</si>
  <si>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</si>
  <si>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</si>
  <si>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</si>
  <si>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</si>
  <si>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</si>
  <si>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</si>
  <si>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</si>
  <si>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</si>
  <si>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</si>
  <si>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</si>
  <si>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</si>
  <si>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</si>
  <si>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</si>
  <si>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</si>
  <si>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</si>
  <si>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</si>
  <si>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</si>
  <si>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</si>
  <si>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</si>
  <si>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</si>
  <si>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</si>
  <si>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</si>
  <si>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</si>
  <si>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</si>
  <si>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</si>
  <si>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</si>
  <si>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</si>
  <si>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</si>
  <si>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</si>
  <si>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</si>
  <si>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</si>
  <si>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</si>
  <si>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</si>
  <si>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</si>
  <si>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</si>
  <si>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</si>
  <si>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</si>
  <si>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</si>
  <si>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</si>
  <si>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</si>
  <si>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</si>
  <si>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</si>
  <si>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</si>
  <si>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</si>
  <si>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</si>
  <si>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</si>
  <si>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</si>
  <si>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</si>
  <si>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</si>
  <si>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</si>
  <si>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</si>
  <si>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</si>
  <si>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</si>
  <si>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</si>
  <si>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</si>
  <si>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</si>
  <si>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</si>
  <si>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</si>
  <si>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</si>
  <si>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</si>
  <si>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</si>
  <si>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</si>
  <si>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</si>
  <si>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</si>
  <si>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</si>
  <si>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</si>
  <si>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</si>
  <si>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</si>
  <si>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</si>
  <si>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</si>
  <si>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</si>
  <si>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</si>
  <si>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</si>
  <si>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</si>
  <si>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</si>
  <si>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</si>
  <si>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</si>
  <si>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</si>
  <si>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</si>
  <si>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</si>
  <si>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</si>
  <si>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</si>
  <si>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</si>
  <si>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</si>
  <si>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</si>
  <si>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</si>
  <si>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</si>
  <si>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</si>
  <si>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</si>
  <si>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</si>
  <si>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</si>
  <si>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</si>
  <si>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</si>
  <si>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</si>
  <si>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</si>
  <si>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</si>
  <si>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</si>
  <si>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</si>
  <si>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</si>
  <si>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</si>
  <si>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</si>
  <si>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</si>
  <si>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</si>
  <si>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</si>
  <si>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</si>
  <si>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</si>
  <si>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</si>
  <si>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</si>
  <si>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</si>
  <si>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</si>
  <si>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</si>
  <si>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</si>
  <si>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</si>
  <si>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</si>
  <si>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</si>
  <si>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</si>
  <si>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</si>
  <si>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</si>
  <si>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</si>
  <si>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</si>
  <si>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</si>
  <si>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</si>
  <si>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</si>
  <si>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</si>
  <si>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</si>
  <si>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</si>
  <si>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</si>
  <si>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</si>
  <si>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</si>
  <si>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</si>
  <si>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</si>
  <si>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</si>
  <si>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</si>
  <si>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</si>
  <si>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</si>
  <si>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</si>
  <si>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</si>
  <si>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</si>
  <si>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</si>
  <si>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</si>
  <si>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</si>
  <si>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</si>
  <si>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</si>
  <si>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</si>
  <si>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</si>
  <si>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</si>
  <si>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</si>
  <si>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</si>
  <si>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</si>
  <si>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</si>
  <si>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</si>
  <si>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</si>
  <si>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</si>
  <si>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</si>
  <si>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</si>
  <si>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</si>
  <si>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</si>
  <si>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</si>
  <si>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</si>
  <si>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</si>
  <si>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</si>
  <si>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</si>
  <si>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</si>
  <si>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</si>
  <si>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</si>
  <si>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</si>
  <si>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</si>
  <si>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</si>
  <si>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</si>
  <si>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</si>
  <si>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</si>
  <si>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</si>
  <si>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</si>
  <si>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</si>
  <si>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</si>
  <si>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</si>
  <si>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</si>
  <si>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</si>
  <si>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</si>
  <si>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</si>
  <si>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</si>
  <si>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</si>
  <si>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</si>
  <si>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</si>
  <si>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</si>
  <si>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</si>
  <si>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</si>
  <si>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</si>
  <si>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</si>
  <si>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</si>
  <si>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</si>
  <si>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</si>
  <si>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</si>
  <si>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</si>
  <si>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</si>
  <si>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</si>
  <si>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</si>
  <si>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</si>
  <si>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</si>
  <si>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</si>
  <si>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</si>
  <si>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</si>
  <si>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</si>
  <si>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</si>
  <si>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</si>
  <si>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</si>
  <si>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</si>
  <si>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</si>
  <si>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</si>
  <si>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</si>
  <si>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</si>
  <si>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</si>
  <si>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</si>
  <si>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</si>
  <si>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</si>
  <si>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</si>
  <si>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</si>
  <si>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</si>
  <si>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</si>
  <si>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</si>
  <si>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</si>
  <si>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</si>
  <si>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</si>
  <si>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</si>
  <si>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</si>
  <si>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</si>
  <si>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</si>
  <si>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</si>
  <si>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</si>
  <si>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</si>
  <si>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</si>
  <si>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</si>
  <si>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</si>
  <si>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</si>
  <si>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</si>
  <si>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</si>
  <si>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</si>
  <si>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</si>
  <si>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</si>
  <si>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</si>
  <si>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</si>
  <si>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</si>
  <si>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</si>
  <si>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</si>
  <si>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</si>
  <si>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</si>
  <si>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</si>
  <si>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</si>
  <si>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</si>
  <si>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</si>
  <si>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</si>
  <si>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</si>
  <si>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</si>
  <si>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</si>
  <si>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</si>
  <si>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</si>
  <si>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</si>
  <si>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</si>
  <si>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</si>
  <si>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</si>
  <si>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</si>
  <si>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</si>
  <si>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</si>
  <si>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</si>
  <si>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</si>
  <si>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</si>
  <si>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</si>
  <si>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</si>
  <si>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</si>
  <si>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</si>
  <si>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</si>
  <si>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</si>
  <si>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</si>
  <si>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</si>
  <si>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</si>
  <si>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</si>
  <si>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</si>
  <si>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</si>
  <si>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</si>
  <si>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</si>
  <si>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</si>
  <si>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</si>
  <si>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</si>
  <si>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</si>
  <si>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</si>
  <si>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</si>
  <si>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</si>
  <si>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</si>
  <si>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</si>
  <si>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</si>
  <si>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</si>
  <si>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</si>
  <si>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</si>
  <si>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</si>
  <si>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</si>
  <si>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</si>
  <si>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</si>
  <si>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</si>
  <si>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</si>
  <si>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</si>
  <si>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</si>
  <si>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</si>
  <si>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</si>
  <si>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</si>
  <si>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</si>
  <si>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</si>
  <si>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</si>
  <si>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</si>
  <si>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</si>
  <si>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</si>
  <si>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</si>
  <si>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</si>
  <si>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</si>
  <si>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</si>
  <si>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</si>
  <si>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</si>
  <si>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</si>
  <si>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</si>
  <si>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</si>
  <si>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</si>
  <si>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</si>
  <si>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</si>
  <si>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</si>
  <si>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</si>
  <si>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</si>
  <si>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</si>
  <si>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</si>
  <si>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</si>
  <si>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</si>
  <si>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</si>
  <si>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</si>
  <si>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</si>
  <si>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</si>
  <si>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</si>
  <si>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</si>
  <si>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</si>
  <si>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</si>
  <si>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</si>
  <si>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</si>
  <si>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</si>
  <si>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</si>
  <si>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</si>
  <si>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</si>
  <si>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</si>
  <si>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</si>
  <si>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</si>
  <si>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</si>
  <si>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</si>
  <si>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</si>
  <si>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</si>
  <si>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</si>
  <si>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</si>
  <si>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</si>
  <si>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</si>
  <si>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</si>
  <si>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</si>
  <si>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</si>
  <si>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</si>
  <si>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</si>
  <si>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</si>
  <si>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</si>
  <si>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</si>
  <si>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</si>
  <si>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</si>
  <si>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</si>
  <si>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</si>
  <si>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</si>
  <si>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</si>
  <si>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</si>
  <si>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</si>
  <si>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</si>
  <si>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</si>
  <si>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</si>
  <si>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</si>
  <si>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</si>
  <si>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</si>
  <si>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</si>
  <si>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</si>
  <si>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</si>
  <si>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</si>
  <si>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</si>
  <si>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</si>
  <si>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</si>
  <si>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</si>
  <si>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</si>
  <si>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</si>
  <si>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</si>
  <si>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</si>
  <si>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</si>
  <si>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</si>
  <si>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</si>
  <si>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</si>
  <si>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</si>
  <si>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</si>
  <si>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</si>
  <si>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</si>
  <si>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</si>
  <si>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</si>
  <si>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</si>
  <si>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</si>
  <si>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</si>
  <si>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</si>
  <si>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</si>
  <si>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</si>
  <si>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</si>
  <si>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</si>
  <si>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</si>
  <si>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</si>
  <si>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</si>
  <si>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</si>
  <si>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</si>
  <si>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</si>
  <si>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</si>
  <si>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</si>
  <si>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</si>
  <si>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</si>
  <si>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</si>
  <si>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</si>
  <si>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</si>
  <si>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</si>
  <si>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</si>
  <si>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</si>
  <si>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</si>
  <si>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</si>
  <si>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</si>
  <si>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</si>
  <si>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</si>
  <si>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</si>
  <si>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</si>
  <si>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</si>
  <si>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</si>
  <si>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</si>
  <si>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</si>
  <si>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</si>
  <si>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</si>
  <si>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</si>
  <si>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</si>
  <si>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</si>
  <si>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</si>
  <si>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</si>
  <si>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</si>
  <si>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</si>
  <si>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</si>
  <si>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</si>
  <si>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</si>
  <si>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</si>
  <si>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</si>
  <si>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</si>
  <si>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</si>
  <si>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</si>
  <si>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</si>
  <si>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</si>
  <si>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</si>
  <si>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</si>
  <si>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</si>
  <si>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</si>
  <si>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</si>
  <si>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</si>
  <si>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</si>
  <si>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</si>
  <si>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</si>
  <si>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</si>
  <si>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</si>
  <si>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</si>
  <si>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</si>
  <si>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</si>
  <si>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</si>
  <si>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</si>
  <si>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</si>
  <si>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</si>
  <si>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</si>
  <si>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</si>
  <si>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</si>
  <si>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</si>
  <si>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</si>
  <si>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</si>
  <si>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</si>
  <si>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</si>
  <si>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</si>
  <si>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</si>
  <si>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</si>
  <si>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</si>
  <si>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</si>
  <si>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</si>
  <si>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</si>
  <si>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</si>
  <si>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</si>
  <si>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</si>
  <si>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</si>
  <si>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</si>
  <si>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</si>
  <si>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</si>
  <si>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</si>
  <si>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</si>
  <si>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</si>
  <si>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</si>
  <si>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</si>
  <si>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</si>
  <si>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</si>
  <si>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</si>
  <si>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</si>
  <si>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</si>
  <si>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</si>
  <si>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</si>
  <si>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</si>
  <si>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</si>
  <si>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</si>
  <si>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</si>
  <si>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</si>
  <si>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</si>
  <si>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</si>
  <si>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</si>
  <si>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</si>
  <si>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</si>
  <si>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</si>
  <si>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</si>
  <si>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</si>
  <si>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</si>
  <si>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</si>
  <si>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</si>
  <si>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</si>
  <si>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</si>
  <si>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</si>
  <si>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</si>
  <si>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</si>
  <si>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</si>
  <si>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</si>
  <si>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</si>
  <si>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</si>
  <si>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</si>
  <si>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</si>
  <si>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</si>
  <si>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</si>
  <si>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</si>
  <si>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</si>
  <si>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</si>
  <si>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</si>
  <si>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</si>
  <si>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</si>
  <si>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</si>
  <si>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</si>
  <si>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</si>
  <si>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</si>
  <si>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</si>
  <si>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</si>
  <si>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</si>
  <si>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</si>
  <si>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</si>
  <si>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</si>
  <si>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</si>
  <si>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</si>
  <si>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</si>
  <si>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</si>
  <si>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</si>
  <si>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</si>
  <si>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</si>
  <si>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</si>
  <si>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</si>
  <si>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</si>
  <si>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</si>
  <si>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</si>
  <si>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</si>
  <si>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</si>
  <si>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</si>
  <si>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</si>
  <si>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</si>
  <si>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</si>
  <si>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</si>
  <si>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</si>
  <si>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</si>
  <si>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</si>
  <si>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</si>
  <si>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</si>
  <si>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</si>
  <si>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</si>
  <si>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</si>
  <si>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</si>
  <si>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</si>
  <si>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</si>
  <si>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</si>
  <si>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</si>
  <si>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</si>
  <si>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</si>
  <si>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</si>
  <si>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</si>
  <si>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</si>
  <si>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</si>
  <si>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</si>
  <si>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</si>
  <si>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</si>
  <si>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</si>
  <si>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</si>
  <si>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</si>
  <si>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</si>
  <si>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</si>
  <si>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</si>
  <si>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</si>
  <si>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</si>
  <si>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</si>
  <si>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</si>
  <si>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</si>
  <si>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</si>
  <si>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</si>
  <si>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</si>
  <si>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</si>
  <si>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</si>
  <si>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</si>
  <si>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</si>
  <si>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</si>
  <si>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</si>
  <si>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</si>
  <si>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</si>
  <si>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</si>
  <si>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</si>
  <si>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</si>
  <si>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</si>
  <si>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</si>
  <si>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</si>
  <si>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</si>
  <si>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</si>
  <si>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</si>
  <si>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</si>
  <si>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</si>
  <si>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</si>
  <si>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</si>
  <si>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</si>
  <si>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</si>
  <si>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</si>
  <si>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</si>
  <si>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</si>
  <si>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</si>
  <si>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</si>
  <si>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</si>
  <si>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</si>
  <si>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</si>
  <si>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</si>
  <si>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</si>
  <si>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</si>
  <si>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</si>
  <si>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</si>
  <si>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</si>
  <si>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</si>
  <si>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</si>
  <si>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</si>
  <si>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</si>
  <si>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</si>
  <si>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</si>
  <si>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</si>
  <si>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</si>
  <si>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</si>
  <si>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</si>
  <si>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</si>
  <si>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</si>
  <si>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</si>
  <si>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</si>
  <si>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</si>
  <si>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</si>
  <si>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</si>
  <si>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</si>
  <si>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</si>
  <si>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</si>
  <si>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</si>
  <si>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</si>
  <si>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</si>
  <si>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</si>
  <si>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</si>
  <si>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</si>
  <si>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</si>
  <si>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</si>
  <si>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</si>
  <si>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</si>
  <si>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</si>
  <si>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</si>
  <si>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</si>
  <si>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</si>
  <si>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</si>
  <si>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</si>
  <si>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</si>
  <si>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</si>
  <si>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</si>
  <si>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</si>
  <si>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</si>
  <si>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</si>
  <si>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</si>
  <si>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</si>
  <si>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</si>
  <si>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</si>
  <si>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</si>
  <si>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</si>
  <si>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</si>
  <si>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</si>
  <si>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</si>
  <si>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</si>
  <si>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</si>
  <si>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</si>
  <si>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</si>
  <si>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</si>
  <si>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</si>
  <si>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</si>
  <si>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</si>
  <si>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</si>
  <si>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</si>
  <si>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</si>
  <si>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</si>
  <si>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</si>
  <si>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</si>
  <si>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</si>
  <si>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</si>
  <si>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</si>
  <si>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</si>
  <si>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</si>
  <si>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</si>
  <si>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</si>
  <si>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</si>
  <si>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</si>
  <si>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</si>
  <si>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</si>
  <si>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</si>
  <si>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</si>
  <si>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</si>
  <si>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</si>
  <si>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</si>
  <si>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</si>
  <si>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</si>
  <si>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</si>
  <si>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</si>
  <si>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</si>
  <si>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</si>
  <si>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</si>
  <si>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</si>
  <si>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</si>
  <si>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</si>
  <si>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</si>
  <si>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</si>
  <si>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</si>
  <si>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</si>
  <si>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</si>
  <si>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</si>
  <si>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</si>
  <si>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</si>
  <si>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</si>
  <si>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</si>
  <si>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</si>
  <si>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</si>
  <si>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</si>
  <si>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</si>
  <si>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</si>
  <si>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</si>
  <si>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</si>
  <si>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</si>
  <si>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</si>
  <si>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</si>
  <si>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</si>
  <si>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</si>
  <si>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</si>
  <si>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</si>
  <si>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</si>
  <si>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</si>
  <si>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</si>
  <si>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</si>
  <si>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</si>
  <si>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</si>
  <si>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</si>
  <si>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</si>
  <si>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</si>
  <si>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</si>
  <si>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</si>
  <si>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</si>
  <si>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</si>
  <si>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</si>
  <si>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</si>
  <si>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</si>
  <si>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</si>
  <si>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</si>
  <si>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</si>
  <si>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</si>
  <si>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</si>
  <si>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</si>
  <si>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</si>
  <si>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</si>
  <si>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</si>
  <si>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</si>
  <si>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</si>
  <si>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</si>
  <si>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</si>
  <si>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</si>
  <si>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</si>
  <si>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</si>
  <si>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</si>
  <si>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</si>
  <si>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</si>
  <si>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</si>
  <si>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</si>
  <si>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</si>
  <si>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</si>
  <si>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</si>
  <si>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</si>
  <si>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</si>
  <si>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</si>
  <si>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</si>
  <si>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</si>
  <si>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</si>
  <si>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</si>
  <si>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</si>
  <si>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</si>
  <si>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</si>
  <si>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</si>
  <si>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</si>
  <si>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</si>
  <si>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</si>
  <si>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</si>
  <si>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</si>
  <si>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</si>
  <si>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</si>
  <si>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</si>
  <si>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</si>
  <si>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</si>
  <si>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</si>
  <si>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</si>
  <si>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</si>
  <si>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</si>
  <si>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</si>
  <si>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</si>
  <si>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</si>
  <si>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</si>
  <si>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</si>
  <si>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</si>
  <si>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</si>
  <si>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</si>
  <si>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</si>
  <si>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</si>
  <si>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</si>
  <si>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</si>
  <si>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</si>
  <si>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</si>
  <si>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</si>
  <si>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</si>
  <si>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</si>
  <si>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</si>
  <si>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</si>
  <si>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</si>
  <si>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</si>
  <si>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</si>
  <si>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</si>
  <si>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</si>
  <si>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</si>
  <si>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</si>
  <si>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</si>
  <si>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</si>
  <si>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</si>
  <si>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</si>
  <si>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</si>
  <si>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</si>
  <si>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</si>
  <si>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</si>
  <si>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</si>
  <si>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</si>
  <si>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</si>
  <si>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</si>
  <si>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</si>
  <si>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</si>
  <si>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</si>
  <si>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</si>
  <si>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</si>
  <si>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</si>
  <si>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</si>
  <si>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</si>
  <si>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</si>
  <si>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</si>
  <si>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</si>
  <si>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</si>
  <si>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</si>
  <si>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</si>
  <si>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</si>
  <si>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</si>
  <si>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</si>
  <si>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</si>
  <si>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</si>
  <si>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</si>
  <si>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</si>
  <si>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</si>
  <si>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</si>
  <si>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</si>
  <si>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</si>
  <si>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</si>
  <si>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</si>
  <si>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</si>
  <si>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</si>
  <si>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</si>
  <si>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</si>
  <si>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</si>
  <si>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</si>
  <si>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</si>
  <si>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</si>
  <si>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</si>
  <si>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</si>
  <si>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</si>
  <si>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</si>
  <si>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</si>
  <si>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</si>
  <si>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</si>
  <si>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</si>
  <si>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</si>
  <si>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</si>
  <si>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</si>
  <si>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</si>
  <si>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</si>
  <si>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</si>
  <si>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</si>
  <si>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</si>
  <si>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</si>
  <si>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</si>
  <si>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</si>
  <si>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</si>
  <si>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</si>
  <si>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</si>
  <si>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</si>
  <si>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</si>
  <si>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</si>
  <si>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</si>
  <si>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</si>
  <si>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</si>
  <si>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</si>
  <si>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</si>
  <si>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</si>
  <si>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</si>
  <si>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</si>
  <si>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</si>
  <si>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</si>
  <si>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</si>
  <si>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</si>
  <si>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</si>
  <si>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</si>
  <si>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</si>
  <si>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</si>
  <si>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</si>
  <si>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</si>
  <si>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</si>
  <si>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</si>
  <si>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</si>
  <si>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</si>
  <si>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</si>
  <si>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</si>
  <si>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</si>
  <si>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</si>
  <si>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</si>
  <si>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</si>
  <si>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</si>
  <si>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</si>
  <si>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</si>
  <si>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</si>
  <si>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</si>
  <si>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</si>
  <si>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</si>
  <si>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</si>
  <si>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</si>
  <si>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</si>
  <si>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</si>
  <si>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</si>
  <si>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</si>
  <si>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</si>
  <si>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</si>
  <si>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</si>
  <si>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</si>
  <si>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</si>
  <si>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</si>
  <si>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</si>
  <si>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</si>
  <si>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</si>
  <si>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</si>
  <si>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</si>
  <si>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</si>
  <si>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</si>
  <si>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</si>
  <si>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</si>
  <si>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</si>
  <si>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</si>
  <si>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</si>
  <si>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</si>
  <si>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</si>
  <si>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</si>
  <si>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</si>
  <si>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</si>
  <si>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</si>
  <si>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</si>
  <si>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</si>
  <si>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</si>
  <si>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</si>
  <si>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</si>
  <si>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</si>
  <si>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</si>
  <si>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</si>
  <si>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</si>
  <si>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</si>
  <si>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</si>
  <si>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</si>
  <si>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</si>
  <si>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</si>
  <si>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</si>
  <si>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</si>
  <si>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</si>
  <si>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</si>
  <si>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</si>
  <si>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</si>
  <si>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</si>
  <si>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</si>
  <si>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</si>
  <si>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</si>
  <si>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</si>
  <si>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</si>
  <si>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</si>
  <si>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</si>
  <si>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</si>
  <si>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</si>
  <si>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</si>
  <si>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</si>
  <si>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</si>
  <si>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</si>
  <si>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</si>
  <si>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</si>
  <si>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</si>
  <si>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</si>
  <si>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</si>
  <si>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</si>
  <si>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</si>
  <si>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</si>
  <si>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</si>
  <si>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</si>
  <si>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</si>
  <si>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</si>
  <si>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</si>
  <si>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</si>
  <si>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</si>
  <si>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</si>
  <si>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</si>
  <si>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</si>
  <si>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</si>
  <si>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</si>
  <si>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</si>
  <si>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</si>
  <si>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</si>
  <si>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</si>
  <si>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</si>
  <si>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</si>
  <si>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</si>
  <si>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</si>
  <si>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</si>
  <si>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</si>
  <si>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</si>
  <si>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</si>
  <si>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</si>
  <si>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</si>
  <si>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</si>
  <si>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</si>
  <si>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</si>
  <si>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</si>
  <si>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</si>
  <si>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</si>
  <si>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</si>
  <si>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</si>
  <si>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</si>
  <si>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</si>
  <si>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</si>
  <si>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</si>
  <si>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</si>
  <si>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</si>
  <si>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</si>
  <si>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</si>
  <si>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</si>
  <si>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</si>
  <si>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</si>
  <si>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</si>
  <si>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</si>
  <si>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</si>
  <si>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</si>
  <si>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</si>
  <si>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</si>
  <si>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</si>
  <si>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</si>
  <si>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</si>
  <si>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</si>
  <si>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</si>
  <si>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</si>
  <si>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</si>
  <si>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</si>
  <si>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</si>
  <si>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</si>
  <si>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</si>
  <si>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</si>
  <si>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</si>
  <si>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</si>
  <si>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</si>
  <si>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</si>
  <si>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</si>
  <si>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</si>
  <si>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</si>
  <si>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</si>
  <si>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</si>
  <si>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</si>
  <si>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</si>
  <si>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</si>
  <si>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</si>
  <si>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</si>
  <si>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</si>
  <si>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</si>
  <si>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</si>
  <si>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</si>
  <si>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</si>
  <si>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</si>
  <si>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</si>
  <si>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</si>
  <si>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</si>
  <si>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</si>
  <si>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</si>
  <si>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</si>
  <si>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</si>
  <si>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</si>
  <si>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</si>
  <si>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</si>
  <si>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</si>
  <si>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</si>
  <si>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</si>
  <si>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</si>
  <si>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</si>
  <si>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</si>
  <si>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</si>
  <si>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</si>
  <si>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</si>
  <si>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</si>
  <si>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</si>
  <si>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</si>
  <si>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</si>
  <si>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</si>
  <si>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</si>
  <si>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</si>
  <si>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</si>
  <si>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</si>
  <si>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</si>
  <si>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</si>
  <si>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</si>
  <si>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</si>
  <si>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</si>
  <si>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</si>
  <si>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</si>
  <si>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</si>
  <si>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</si>
  <si>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</si>
  <si>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</si>
  <si>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</si>
  <si>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</si>
  <si>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</si>
  <si>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</si>
  <si>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</si>
  <si>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</si>
  <si>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</si>
  <si>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</si>
  <si>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</si>
  <si>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</si>
  <si>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</si>
  <si>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</si>
  <si>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</si>
  <si>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</si>
  <si>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</si>
  <si>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</si>
  <si>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</si>
  <si>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</si>
  <si>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</si>
  <si>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</si>
  <si>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</si>
  <si>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</si>
  <si>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</si>
  <si>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</si>
  <si>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</si>
  <si>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</si>
  <si>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</si>
  <si>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</si>
  <si>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</si>
  <si>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</si>
  <si>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</si>
  <si>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</si>
  <si>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</si>
  <si>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</si>
  <si>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</si>
  <si>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</si>
  <si>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</si>
  <si>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</si>
  <si>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</si>
  <si>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</si>
  <si>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</si>
  <si>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</si>
  <si>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</si>
  <si>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</si>
  <si>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</si>
  <si>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</si>
  <si>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</si>
  <si>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</si>
  <si>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</si>
  <si>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</si>
  <si>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</si>
  <si>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</si>
  <si>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</si>
  <si>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</si>
  <si>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</si>
  <si>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</si>
  <si>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</si>
  <si>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</si>
  <si>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</si>
  <si>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</si>
  <si>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</si>
  <si>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</si>
  <si>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</si>
  <si>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</si>
  <si>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</si>
  <si>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</si>
  <si>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</si>
  <si>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</si>
  <si>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</si>
  <si>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</si>
  <si>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</si>
  <si>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</si>
  <si>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</si>
  <si>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</si>
  <si>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</si>
  <si>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</si>
  <si>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</si>
  <si>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</si>
  <si>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</si>
  <si>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</si>
  <si>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</si>
  <si>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</si>
  <si>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</si>
  <si>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</si>
  <si>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</si>
  <si>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</si>
  <si>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</si>
  <si>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</si>
  <si>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</si>
  <si>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</si>
  <si>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</si>
  <si>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</si>
  <si>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</si>
  <si>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</si>
  <si>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</si>
  <si>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</si>
  <si>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</si>
  <si>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</si>
  <si>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</si>
  <si>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</si>
  <si>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</si>
  <si>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</si>
  <si>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</si>
  <si>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</si>
  <si>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</si>
  <si>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</si>
  <si>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</si>
  <si>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</si>
  <si>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</si>
  <si>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</si>
  <si>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</si>
  <si>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</si>
  <si>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</si>
  <si>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</si>
  <si>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</si>
  <si>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</si>
  <si>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</si>
  <si>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</si>
  <si>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</si>
  <si>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</si>
  <si>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</si>
  <si>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</si>
  <si>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</si>
  <si>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</si>
  <si>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</si>
  <si>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</si>
  <si>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</si>
  <si>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</si>
  <si>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</si>
  <si>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</si>
  <si>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</si>
  <si>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</si>
  <si>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</si>
  <si>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</si>
  <si>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</si>
  <si>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</si>
  <si>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</si>
  <si>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</si>
  <si>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</si>
  <si>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</si>
  <si>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</si>
  <si>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</si>
  <si>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</si>
  <si>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</si>
  <si>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</si>
  <si>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</si>
  <si>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</si>
  <si>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</si>
  <si>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</si>
  <si>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</si>
  <si>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</si>
  <si>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</si>
  <si>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</si>
  <si>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</si>
  <si>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</si>
  <si>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</si>
  <si>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</si>
  <si>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</si>
  <si>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</si>
  <si>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</si>
  <si>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</si>
  <si>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</si>
  <si>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</si>
  <si>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</si>
  <si>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</si>
  <si>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</si>
  <si>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</si>
  <si>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</si>
  <si>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</si>
  <si>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</si>
  <si>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</si>
  <si>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</si>
  <si>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</si>
  <si>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</si>
  <si>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</si>
  <si>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</si>
  <si>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</si>
  <si>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</si>
  <si>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</si>
  <si>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</si>
  <si>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</si>
  <si>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</si>
  <si>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</si>
  <si>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</si>
  <si>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</si>
  <si>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</si>
  <si>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</si>
  <si>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</si>
  <si>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</si>
  <si>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</si>
  <si>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</si>
  <si>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</si>
  <si>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</si>
  <si>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</si>
  <si>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</si>
  <si>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</si>
  <si>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</si>
  <si>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</si>
  <si>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</si>
  <si>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</si>
  <si>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</si>
  <si>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</si>
  <si>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</si>
  <si>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</si>
  <si>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</si>
  <si>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</si>
  <si>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</si>
  <si>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</si>
  <si>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</si>
  <si>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</si>
  <si>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</si>
  <si>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</si>
  <si>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</si>
  <si>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</si>
  <si>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</si>
  <si>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</si>
  <si>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</si>
  <si>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</si>
  <si>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</si>
  <si>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</si>
  <si>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</si>
  <si>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</si>
  <si>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</si>
  <si>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</si>
  <si>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</si>
  <si>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</si>
  <si>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</si>
  <si>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</si>
  <si>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</si>
  <si>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</si>
  <si>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</si>
  <si>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</si>
  <si>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</si>
  <si>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</si>
  <si>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</si>
  <si>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</si>
  <si>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</si>
  <si>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</si>
  <si>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</si>
  <si>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</si>
  <si>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</si>
  <si>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</si>
  <si>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</si>
  <si>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</si>
  <si>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</si>
  <si>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</si>
  <si>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</si>
  <si>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</si>
  <si>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</si>
  <si>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</si>
  <si>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</si>
  <si>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</si>
  <si>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</si>
  <si>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</si>
  <si>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</si>
  <si>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</si>
  <si>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</si>
  <si>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</si>
  <si>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</si>
  <si>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</si>
  <si>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</si>
  <si>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</si>
  <si>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</si>
  <si>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</si>
  <si>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</si>
  <si>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</si>
  <si>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</si>
  <si>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</si>
  <si>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</si>
  <si>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</si>
  <si>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</si>
  <si>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</si>
  <si>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</si>
  <si>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</si>
  <si>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</si>
  <si>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</si>
  <si>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</si>
  <si>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</si>
  <si>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</si>
  <si>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</si>
  <si>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</si>
  <si>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</si>
  <si>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</si>
  <si>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</si>
  <si>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</si>
  <si>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</si>
  <si>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</si>
  <si>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</si>
  <si>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</si>
  <si>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</si>
  <si>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</si>
  <si>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</si>
  <si>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</si>
  <si>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</si>
  <si>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</si>
  <si>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</si>
  <si>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</si>
  <si>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</si>
  <si>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</si>
  <si>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</si>
  <si>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</si>
  <si>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</si>
  <si>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</si>
  <si>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</si>
  <si>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</si>
  <si>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</si>
  <si>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</si>
  <si>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</si>
  <si>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</si>
  <si>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</si>
  <si>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</si>
  <si>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</si>
  <si>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</si>
  <si>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</si>
  <si>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</si>
  <si>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</si>
  <si>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</si>
  <si>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</si>
  <si>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</si>
  <si>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</si>
  <si>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</si>
  <si>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</si>
  <si>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</si>
  <si>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</si>
  <si>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</si>
  <si>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</si>
  <si>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</si>
  <si>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</si>
  <si>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</si>
  <si>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</si>
  <si>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</si>
  <si>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</si>
  <si>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</si>
  <si>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</si>
  <si>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</si>
  <si>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</si>
  <si>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</si>
  <si>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</si>
  <si>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</si>
  <si>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</si>
  <si>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</si>
  <si>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</si>
  <si>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</si>
  <si>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</si>
  <si>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</si>
  <si>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</si>
  <si>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</si>
  <si>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</si>
  <si>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</si>
  <si>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</si>
  <si>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</si>
  <si>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</si>
  <si>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</si>
  <si>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</si>
  <si>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</si>
  <si>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</si>
  <si>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</si>
  <si>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</si>
  <si>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</si>
  <si>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</si>
  <si>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</si>
  <si>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</si>
  <si>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</si>
  <si>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</si>
  <si>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</si>
  <si>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</si>
  <si>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</si>
  <si>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</si>
  <si>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</si>
  <si>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</si>
  <si>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</si>
  <si>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</si>
  <si>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</si>
  <si>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</si>
  <si>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</si>
  <si>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</si>
  <si>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</si>
  <si>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</si>
  <si>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</si>
  <si>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</si>
  <si>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</si>
  <si>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</si>
  <si>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</si>
  <si>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</si>
  <si>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</si>
  <si>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</si>
  <si>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</si>
  <si>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</si>
  <si>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</si>
  <si>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</si>
  <si>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</si>
  <si>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</si>
  <si>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</si>
  <si>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</si>
  <si>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</si>
  <si>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</si>
  <si>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</si>
  <si>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</si>
  <si>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</si>
  <si>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</si>
  <si>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</si>
  <si>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</si>
  <si>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</si>
  <si>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</si>
  <si>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</si>
  <si>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</si>
  <si>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</si>
  <si>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</si>
  <si>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</si>
  <si>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</si>
  <si>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</si>
  <si>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</si>
  <si>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</si>
  <si>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</si>
  <si>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</si>
  <si>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</si>
  <si>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</si>
  <si>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</si>
  <si>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</si>
  <si>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</si>
  <si>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</si>
  <si>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</si>
  <si>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</si>
  <si>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</si>
  <si>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</si>
  <si>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</si>
  <si>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</si>
  <si>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</si>
  <si>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</si>
  <si>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</si>
  <si>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</si>
  <si>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</si>
  <si>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</si>
  <si>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</si>
  <si>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</si>
  <si>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</si>
  <si>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</si>
  <si>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</si>
  <si>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</si>
  <si>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</si>
  <si>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</si>
  <si>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</si>
  <si>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</si>
  <si>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</si>
  <si>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</si>
  <si>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</si>
  <si>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</si>
  <si>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</si>
  <si>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</si>
  <si>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</si>
  <si>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</si>
  <si>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</si>
  <si>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</si>
  <si>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</si>
  <si>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</si>
  <si>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</si>
  <si>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</si>
  <si>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</si>
  <si>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</si>
  <si>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</si>
  <si>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</si>
  <si>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</si>
  <si>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</si>
  <si>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</si>
  <si>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</si>
  <si>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</si>
  <si>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</si>
  <si>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</si>
  <si>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</si>
  <si>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</si>
  <si>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</si>
  <si>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</si>
  <si>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</si>
  <si>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</si>
  <si>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</si>
  <si>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</si>
  <si>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</si>
  <si>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</si>
  <si>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</si>
  <si>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</si>
  <si>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</si>
  <si>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</si>
  <si>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</si>
  <si>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</si>
  <si>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</si>
  <si>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</si>
  <si>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</si>
  <si>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</si>
  <si>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</si>
  <si>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</si>
  <si>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</si>
  <si>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</si>
  <si>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</si>
  <si>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</si>
  <si>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</si>
  <si>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</si>
  <si>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</si>
  <si>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</si>
  <si>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</si>
  <si>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</si>
  <si>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</si>
  <si>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</si>
  <si>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</si>
  <si>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</si>
  <si>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</si>
  <si>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</si>
  <si>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</si>
  <si>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</si>
  <si>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</si>
  <si>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</si>
  <si>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</si>
  <si>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</si>
  <si>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</si>
  <si>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</si>
  <si>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</si>
  <si>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</si>
  <si>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</si>
  <si>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</si>
  <si>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</si>
  <si>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</si>
  <si>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</si>
  <si>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</si>
  <si>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</si>
  <si>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</si>
  <si>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</si>
  <si>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</si>
  <si>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</si>
  <si>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</si>
  <si>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</si>
  <si>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</si>
  <si>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</si>
  <si>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</si>
  <si>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</si>
  <si>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</si>
  <si>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</si>
  <si>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</si>
  <si>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</si>
  <si>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</si>
  <si>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</si>
  <si>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</si>
  <si>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</si>
  <si>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</si>
  <si>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</si>
  <si>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</si>
  <si>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</si>
  <si>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</si>
  <si>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</si>
  <si>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</si>
  <si>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</si>
  <si>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</si>
  <si>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</si>
  <si>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</si>
  <si>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</si>
  <si>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</si>
  <si>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</si>
  <si>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</si>
  <si>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</si>
  <si>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</si>
  <si>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</si>
  <si>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</si>
  <si>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</si>
  <si>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</si>
  <si>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</si>
  <si>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</si>
  <si>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</si>
  <si>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</si>
  <si>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</si>
  <si>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</si>
  <si>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</si>
  <si>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</si>
  <si>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</si>
  <si>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</si>
  <si>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</si>
  <si>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</si>
  <si>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</si>
  <si>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</si>
  <si>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</si>
  <si>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</si>
  <si>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</si>
  <si>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</si>
  <si>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</si>
  <si>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</si>
  <si>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</si>
  <si>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</si>
  <si>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</si>
  <si>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</si>
  <si>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</si>
  <si>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</si>
  <si>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</si>
  <si>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</si>
  <si>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</si>
  <si>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</si>
  <si>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</si>
  <si>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</si>
  <si>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</si>
  <si>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</si>
  <si>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</si>
  <si>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</si>
  <si>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</si>
  <si>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</si>
  <si>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</si>
  <si>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</si>
  <si>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</si>
  <si>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</si>
  <si>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</si>
  <si>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</si>
  <si>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</si>
  <si>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</si>
  <si>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</si>
  <si>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</si>
  <si>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</si>
  <si>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</si>
  <si>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</si>
  <si>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</si>
  <si>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</si>
  <si>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</si>
  <si>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</si>
  <si>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</si>
  <si>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</si>
  <si>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</si>
  <si>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</si>
  <si>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</si>
  <si>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</si>
  <si>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</si>
  <si>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</si>
  <si>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</si>
  <si>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</si>
  <si>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</si>
  <si>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</si>
  <si>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</si>
  <si>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</si>
  <si>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</si>
  <si>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</si>
  <si>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</si>
  <si>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</si>
  <si>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</si>
  <si>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</si>
  <si>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</si>
  <si>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</si>
  <si>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</si>
  <si>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</si>
  <si>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</si>
  <si>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</si>
  <si>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</si>
  <si>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</si>
  <si>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</si>
  <si>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</si>
  <si>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</si>
  <si>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</si>
  <si>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</si>
  <si>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</si>
  <si>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</si>
  <si>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</si>
  <si>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</si>
  <si>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</si>
  <si>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</si>
  <si>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</si>
  <si>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</si>
  <si>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</si>
  <si>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</si>
  <si>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</si>
  <si>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</si>
  <si>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</si>
  <si>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</si>
  <si>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</si>
  <si>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</si>
  <si>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</si>
  <si>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</si>
  <si>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</si>
  <si>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</si>
  <si>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</si>
  <si>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</si>
  <si>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</si>
  <si>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</si>
  <si>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</si>
  <si>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</si>
  <si>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</si>
  <si>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</si>
  <si>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</si>
  <si>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</si>
  <si>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</si>
  <si>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</si>
  <si>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</si>
  <si>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</si>
  <si>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</si>
  <si>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</si>
  <si>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</si>
  <si>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</si>
  <si>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</si>
  <si>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</si>
  <si>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</si>
  <si>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</si>
  <si>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</si>
  <si>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</si>
  <si>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</si>
  <si>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</si>
  <si>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</si>
  <si>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</si>
  <si>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</si>
  <si>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</si>
  <si>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</si>
  <si>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</si>
  <si>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</si>
  <si>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</si>
  <si>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</si>
  <si>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</si>
  <si>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</si>
  <si>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</si>
  <si>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</si>
  <si>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</si>
  <si>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</si>
  <si>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</si>
  <si>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</si>
  <si>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</si>
  <si>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</si>
  <si>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</si>
  <si>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</si>
  <si>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</si>
  <si>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</si>
  <si>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</si>
  <si>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</si>
  <si>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</si>
  <si>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</si>
  <si>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</si>
  <si>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</si>
  <si>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</si>
  <si>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</si>
  <si>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</si>
  <si>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</si>
  <si>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</si>
  <si>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</si>
  <si>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</si>
  <si>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</si>
  <si>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</si>
  <si>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</si>
  <si>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</si>
  <si>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</si>
  <si>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</si>
  <si>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</si>
  <si>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</si>
  <si>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</si>
  <si>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</si>
  <si>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</si>
  <si>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</si>
  <si>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</si>
  <si>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</si>
  <si>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</si>
  <si>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</si>
  <si>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</si>
  <si>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</si>
  <si>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</si>
  <si>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</si>
  <si>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</si>
  <si>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</si>
  <si>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</si>
  <si>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</si>
  <si>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</si>
  <si>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</si>
  <si>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</si>
  <si>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</si>
  <si>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</si>
  <si>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</si>
  <si>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</si>
  <si>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</si>
  <si>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</si>
  <si>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</si>
  <si>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</si>
  <si>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</si>
  <si>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</si>
  <si>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</si>
  <si>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</si>
  <si>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</si>
  <si>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</si>
  <si>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</si>
  <si>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</si>
  <si>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</si>
  <si>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</si>
  <si>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</si>
  <si>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</si>
  <si>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</si>
  <si>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</si>
  <si>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</si>
  <si>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</si>
  <si>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</si>
  <si>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</si>
  <si>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</si>
  <si>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</si>
  <si>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</si>
  <si>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</si>
  <si>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</si>
  <si>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</si>
  <si>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</si>
  <si>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</si>
  <si>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</si>
  <si>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</si>
  <si>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</si>
  <si>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</si>
  <si>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</si>
  <si>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</si>
  <si>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</si>
  <si>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</si>
  <si>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</si>
  <si>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</si>
  <si>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</si>
  <si>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</si>
  <si>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</si>
  <si>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</si>
  <si>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</si>
  <si>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</si>
  <si>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</si>
  <si>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</si>
  <si>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</si>
  <si>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</si>
  <si>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</si>
  <si>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</si>
  <si>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</si>
  <si>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</si>
  <si>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</si>
  <si>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</si>
  <si>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</si>
  <si>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</si>
  <si>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</si>
  <si>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</si>
  <si>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</si>
  <si>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</si>
  <si>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</si>
  <si>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</si>
  <si>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</si>
  <si>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</si>
  <si>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</si>
  <si>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</si>
  <si>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</si>
  <si>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</si>
  <si>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</si>
  <si>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</si>
  <si>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</si>
  <si>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</si>
  <si>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</si>
  <si>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</si>
  <si>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</si>
  <si>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</si>
  <si>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</si>
  <si>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</si>
  <si>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</si>
  <si>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</si>
  <si>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</si>
  <si>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</si>
  <si>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</si>
  <si>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</si>
  <si>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</si>
  <si>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</si>
  <si>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</si>
  <si>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</si>
  <si>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</si>
  <si>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</si>
  <si>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</si>
  <si>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</si>
  <si>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</si>
  <si>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</si>
  <si>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</si>
  <si>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</si>
  <si>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</si>
  <si>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</si>
  <si>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</si>
  <si>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</si>
  <si>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</si>
  <si>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</si>
  <si>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</si>
  <si>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</si>
  <si>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</si>
  <si>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</si>
  <si>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</si>
  <si>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</si>
  <si>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</si>
  <si>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</si>
  <si>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</si>
  <si>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</si>
  <si>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</si>
  <si>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</si>
  <si>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</si>
  <si>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</si>
  <si>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</si>
  <si>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</si>
  <si>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</si>
  <si>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</si>
  <si>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</si>
  <si>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</si>
  <si>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</si>
  <si>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</si>
  <si>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</si>
  <si>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</si>
  <si>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</si>
  <si>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</si>
  <si>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</si>
  <si>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</si>
  <si>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</si>
  <si>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</si>
  <si>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</si>
  <si>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</si>
  <si>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</si>
  <si>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</si>
  <si>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</si>
  <si>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</si>
  <si>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</si>
  <si>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</si>
  <si>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</si>
  <si>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</si>
  <si>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</si>
  <si>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</si>
  <si>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</si>
  <si>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</si>
  <si>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</si>
  <si>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</si>
  <si>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</si>
  <si>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</si>
  <si>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</si>
  <si>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</si>
  <si>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</si>
  <si>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</si>
  <si>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</si>
  <si>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</si>
  <si>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</si>
  <si>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</si>
  <si>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</si>
  <si>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</si>
  <si>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</si>
  <si>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</si>
  <si>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</si>
  <si>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</si>
  <si>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</si>
  <si>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</si>
  <si>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</si>
  <si>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</si>
  <si>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</si>
  <si>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</si>
  <si>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</si>
  <si>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</si>
  <si>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</si>
  <si>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</si>
  <si>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</si>
  <si>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</si>
  <si>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</si>
  <si>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</si>
  <si>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</si>
  <si>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</si>
  <si>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</si>
  <si>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</si>
  <si>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</si>
  <si>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</si>
  <si>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</si>
  <si>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</si>
  <si>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</si>
  <si>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</si>
  <si>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</si>
  <si>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</si>
  <si>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</si>
  <si>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</si>
  <si>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</si>
  <si>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</si>
  <si>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</si>
  <si>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</si>
  <si>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</si>
  <si>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</si>
  <si>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</si>
  <si>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</si>
  <si>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</si>
  <si>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</si>
  <si>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</si>
  <si>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</si>
  <si>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</si>
  <si>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</si>
  <si>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</si>
  <si>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</si>
  <si>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</si>
  <si>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</si>
  <si>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</si>
  <si>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</si>
  <si>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</si>
  <si>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</si>
  <si>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</si>
  <si>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</si>
  <si>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</si>
  <si>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</si>
  <si>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</si>
  <si>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</si>
  <si>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</si>
  <si>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</si>
  <si>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</si>
  <si>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</si>
  <si>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</si>
  <si>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</si>
  <si>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</si>
  <si>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</si>
  <si>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</si>
  <si>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</si>
  <si>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</si>
  <si>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</si>
  <si>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</si>
  <si>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</si>
  <si>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</si>
  <si>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</si>
  <si>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</si>
  <si>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</si>
  <si>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</si>
  <si>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</si>
  <si>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</si>
  <si>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</si>
  <si>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</si>
  <si>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</si>
  <si>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</si>
  <si>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</si>
  <si>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</si>
  <si>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</si>
  <si>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</si>
  <si>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</si>
  <si>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</si>
  <si>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</si>
  <si>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</si>
  <si>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</si>
  <si>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</si>
  <si>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</si>
  <si>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</si>
  <si>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</si>
  <si>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</si>
  <si>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</si>
  <si>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</si>
  <si>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</si>
  <si>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</si>
  <si>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</si>
  <si>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</si>
  <si>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</si>
  <si>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</si>
  <si>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</si>
  <si>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</si>
  <si>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</si>
  <si>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</si>
  <si>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</si>
  <si>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</si>
  <si>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</si>
  <si>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</si>
  <si>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</si>
  <si>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</si>
  <si>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</si>
  <si>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</si>
  <si>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</si>
  <si>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</si>
  <si>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</si>
  <si>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</si>
  <si>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</si>
  <si>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</si>
  <si>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</si>
  <si>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</si>
  <si>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</si>
  <si>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</si>
  <si>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</si>
  <si>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</si>
  <si>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</si>
  <si>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</si>
  <si>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</si>
  <si>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</si>
  <si>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</si>
  <si>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</si>
  <si>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</si>
  <si>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</si>
  <si>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</si>
  <si>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</si>
  <si>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</si>
  <si>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</si>
  <si>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</si>
  <si>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</si>
  <si>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</si>
  <si>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</si>
  <si>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</si>
  <si>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</si>
  <si>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</si>
  <si>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</si>
  <si>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</si>
  <si>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</si>
  <si>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</si>
  <si>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</si>
  <si>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</si>
  <si>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</si>
  <si>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</si>
  <si>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</si>
  <si>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</si>
  <si>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</si>
  <si>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</si>
  <si>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</si>
  <si>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</si>
  <si>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</si>
  <si>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</si>
  <si>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</si>
  <si>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</si>
  <si>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</si>
  <si>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</si>
  <si>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</si>
  <si>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</si>
  <si>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</si>
  <si>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</si>
  <si>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</si>
  <si>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</si>
  <si>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</si>
  <si>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</si>
  <si>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</si>
  <si>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</si>
  <si>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</si>
  <si>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</si>
  <si>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</si>
  <si>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</si>
  <si>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</si>
  <si>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</si>
  <si>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</si>
  <si>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</si>
  <si>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</si>
  <si>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</si>
  <si>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</si>
  <si>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</si>
  <si>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</si>
  <si>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</si>
  <si>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</si>
  <si>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</si>
  <si>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</si>
  <si>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</si>
  <si>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</si>
  <si>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</si>
  <si>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</si>
  <si>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</si>
  <si>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</si>
  <si>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</si>
  <si>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</si>
  <si>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</si>
  <si>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</si>
  <si>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</si>
  <si>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</si>
  <si>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</si>
  <si>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</si>
  <si>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</si>
  <si>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</si>
  <si>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</si>
  <si>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</si>
  <si>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</si>
  <si>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</si>
  <si>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</si>
  <si>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</si>
  <si>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</si>
  <si>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</si>
  <si>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</si>
  <si>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</si>
  <si>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</si>
  <si>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</si>
  <si>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</si>
  <si>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</si>
  <si>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</si>
  <si>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</si>
  <si>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</si>
  <si>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</si>
  <si>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</si>
  <si>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</si>
  <si>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</si>
  <si>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</si>
  <si>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</si>
  <si>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</si>
  <si>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</si>
  <si>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</si>
  <si>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</si>
  <si>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</si>
  <si>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</si>
  <si>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</si>
  <si>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</si>
  <si>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</si>
  <si>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</si>
  <si>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</si>
  <si>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</si>
  <si>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</si>
  <si>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</si>
  <si>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</si>
  <si>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</si>
  <si>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</si>
  <si>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</si>
  <si>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</si>
  <si>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</si>
  <si>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</si>
  <si>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</si>
  <si>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</si>
  <si>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</si>
  <si>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</si>
  <si>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</si>
  <si>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</si>
  <si>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</si>
  <si>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</si>
  <si>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</si>
  <si>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</si>
  <si>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</si>
  <si>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</si>
  <si>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</si>
  <si>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</si>
  <si>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</si>
  <si>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</si>
  <si>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</si>
  <si>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</si>
  <si>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</si>
  <si>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</si>
  <si>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</si>
  <si>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</si>
  <si>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</si>
  <si>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</si>
  <si>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</si>
  <si>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</si>
  <si>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</si>
  <si>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</si>
  <si>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</si>
  <si>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</si>
  <si>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</si>
  <si>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</si>
  <si>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</si>
  <si>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</si>
  <si>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</si>
  <si>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</si>
  <si>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</si>
  <si>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</si>
  <si>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</si>
  <si>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</si>
  <si>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</si>
  <si>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</si>
  <si>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</si>
  <si>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</si>
  <si>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</si>
  <si>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</si>
  <si>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</si>
  <si>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</si>
  <si>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</si>
  <si>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</si>
  <si>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</si>
  <si>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</si>
  <si>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</si>
  <si>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</si>
  <si>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</si>
  <si>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</si>
  <si>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</si>
  <si>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</si>
  <si>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</si>
  <si>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</si>
  <si>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</si>
  <si>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</si>
  <si>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</si>
  <si>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</si>
  <si>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</si>
  <si>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</si>
  <si>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</si>
  <si>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</si>
  <si>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</si>
  <si>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</si>
  <si>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</si>
  <si>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</si>
  <si>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</si>
  <si>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</si>
  <si>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</si>
  <si>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</si>
  <si>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</si>
  <si>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</si>
  <si>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</si>
  <si>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</si>
  <si>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</si>
  <si>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</si>
  <si>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</si>
  <si>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</si>
  <si>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</si>
  <si>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</si>
  <si>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</si>
  <si>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</si>
  <si>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</si>
  <si>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</si>
  <si>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</si>
  <si>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</si>
  <si>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</si>
  <si>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</si>
  <si>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</si>
  <si>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</si>
  <si>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</si>
  <si>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</si>
  <si>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</si>
  <si>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</si>
  <si>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</si>
  <si>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</si>
  <si>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</si>
  <si>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</si>
  <si>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</si>
  <si>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</si>
  <si>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</si>
  <si>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</si>
  <si>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</si>
  <si>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</si>
  <si>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</si>
  <si>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</si>
  <si>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</si>
  <si>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</si>
  <si>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</si>
  <si>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</si>
  <si>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</si>
  <si>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</si>
  <si>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</si>
  <si>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</si>
  <si>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</si>
  <si>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</si>
  <si>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</si>
  <si>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</si>
  <si>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</si>
  <si>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</si>
  <si>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</si>
  <si>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</si>
  <si>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</si>
  <si>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</si>
  <si>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</si>
  <si>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</si>
  <si>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</si>
  <si>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</si>
  <si>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</si>
  <si>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</si>
  <si>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</si>
  <si>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</si>
  <si>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</si>
  <si>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</si>
  <si>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</si>
  <si>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</si>
  <si>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</si>
  <si>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</si>
  <si>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</si>
  <si>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</si>
  <si>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</si>
  <si>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</si>
  <si>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</si>
  <si>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</si>
  <si>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</si>
  <si>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</si>
  <si>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</si>
  <si>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</si>
  <si>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</si>
  <si>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</si>
  <si>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</si>
  <si>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</si>
  <si>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</si>
  <si>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</si>
  <si>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</si>
  <si>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</si>
  <si>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</si>
  <si>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</si>
  <si>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</si>
  <si>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</si>
  <si>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</si>
  <si>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</si>
  <si>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</si>
  <si>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</si>
  <si>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</si>
  <si>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</si>
  <si>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</si>
  <si>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</si>
  <si>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</si>
  <si>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</si>
  <si>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</si>
  <si>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</si>
  <si>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</si>
  <si>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</si>
  <si>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</si>
  <si>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</si>
  <si>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</si>
  <si>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</si>
  <si>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</si>
  <si>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</si>
  <si>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</si>
  <si>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</si>
  <si>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</si>
  <si>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</si>
  <si>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</si>
  <si>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</si>
  <si>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</si>
  <si>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</si>
  <si>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</si>
  <si>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</si>
  <si>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</si>
  <si>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</si>
  <si>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</si>
  <si>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</si>
  <si>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</si>
  <si>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</si>
  <si>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</si>
  <si>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</si>
  <si>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</si>
  <si>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</si>
  <si>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</si>
  <si>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</si>
  <si>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</si>
  <si>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</si>
  <si>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</si>
  <si>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</si>
  <si>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</si>
  <si>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</si>
  <si>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</si>
  <si>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</si>
  <si>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</si>
  <si>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</si>
  <si>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</si>
  <si>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</si>
  <si>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</si>
  <si>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</si>
  <si>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</si>
  <si>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</si>
  <si>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</si>
  <si>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</si>
  <si>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</si>
  <si>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</si>
  <si>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</si>
  <si>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</si>
  <si>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</si>
  <si>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</si>
  <si>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</si>
  <si>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</si>
  <si>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</si>
  <si>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</si>
  <si>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</si>
  <si>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</si>
  <si>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</si>
  <si>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</si>
  <si>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</si>
  <si>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</si>
  <si>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</si>
  <si>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</si>
  <si>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</si>
  <si>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</si>
  <si>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</si>
  <si>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</si>
  <si>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</si>
  <si>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</si>
  <si>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</si>
  <si>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</si>
  <si>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</si>
  <si>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</si>
  <si>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</si>
  <si>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</si>
  <si>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</si>
  <si>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</si>
  <si>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</si>
  <si>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</si>
  <si>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</si>
  <si>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</si>
  <si>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</si>
  <si>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</si>
  <si>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</si>
  <si>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</si>
  <si>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</si>
  <si>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</si>
  <si>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</si>
  <si>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</si>
  <si>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</si>
  <si>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</si>
  <si>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</si>
  <si>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</si>
  <si>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</si>
  <si>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</si>
  <si>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</si>
  <si>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</si>
  <si>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</si>
  <si>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</si>
  <si>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</si>
  <si>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</si>
  <si>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</si>
  <si>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</si>
  <si>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</si>
  <si>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</si>
  <si>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</si>
  <si>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</si>
  <si>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</si>
  <si>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</si>
  <si>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</si>
  <si>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</si>
  <si>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</si>
  <si>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</si>
  <si>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</si>
  <si>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</si>
  <si>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</si>
  <si>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</si>
  <si>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</si>
  <si>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</si>
  <si>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</si>
  <si>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</si>
  <si>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</si>
  <si>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</si>
  <si>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</si>
  <si>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</si>
  <si>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</si>
  <si>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</si>
  <si>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</si>
  <si>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</si>
  <si>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</si>
  <si>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</si>
  <si>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</si>
  <si>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</si>
  <si>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</si>
  <si>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</si>
  <si>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</si>
  <si>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</si>
  <si>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</si>
  <si>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</si>
  <si>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</si>
  <si>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</si>
  <si>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</si>
  <si>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</si>
  <si>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</si>
  <si>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</si>
  <si>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</si>
  <si>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</si>
  <si>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</si>
  <si>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</si>
  <si>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</si>
  <si>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</si>
  <si>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</si>
  <si>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</si>
  <si>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</si>
  <si>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</si>
  <si>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</si>
  <si>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</si>
  <si>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</si>
  <si>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</si>
  <si>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</si>
  <si>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</si>
  <si>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</si>
  <si>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</si>
  <si>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</si>
  <si>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</si>
  <si>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</si>
  <si>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</si>
  <si>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</si>
  <si>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</si>
  <si>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</si>
  <si>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</si>
  <si>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</si>
  <si>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</si>
  <si>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</si>
  <si>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</si>
  <si>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</si>
  <si>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</si>
  <si>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</si>
  <si>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</si>
  <si>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</si>
  <si>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</si>
  <si>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</si>
  <si>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</si>
  <si>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</si>
  <si>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</si>
  <si>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</si>
  <si>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</si>
  <si>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</si>
  <si>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</si>
  <si>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</si>
  <si>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</si>
  <si>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</si>
  <si>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</si>
  <si>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</si>
  <si>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</si>
  <si>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</si>
  <si>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</si>
  <si>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</si>
  <si>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</si>
  <si>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</si>
  <si>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</si>
  <si>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</si>
  <si>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</si>
  <si>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</si>
  <si>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</si>
  <si>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</si>
  <si>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</si>
  <si>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</si>
  <si>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</si>
  <si>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</si>
  <si>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</si>
  <si>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</si>
  <si>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</si>
  <si>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</si>
  <si>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</si>
  <si>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</si>
  <si>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</si>
  <si>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</si>
  <si>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</si>
  <si>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</si>
  <si>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</si>
  <si>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</si>
  <si>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</si>
  <si>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</si>
  <si>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</si>
  <si>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</si>
  <si>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</si>
  <si>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</si>
  <si>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</si>
  <si>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</si>
  <si>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</si>
  <si>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</si>
  <si>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</si>
  <si>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</si>
  <si>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</si>
  <si>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</si>
  <si>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</si>
  <si>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</si>
  <si>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</si>
  <si>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</si>
  <si>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</si>
  <si>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</si>
  <si>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</si>
  <si>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</si>
  <si>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</si>
  <si>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</si>
  <si>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</si>
  <si>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</si>
  <si>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</si>
  <si>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</si>
  <si>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</si>
  <si>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</si>
  <si>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</si>
  <si>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</si>
  <si>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</si>
  <si>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</si>
  <si>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</si>
  <si>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</si>
  <si>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</si>
  <si>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</si>
  <si>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</si>
  <si>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</si>
  <si>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</si>
  <si>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</si>
  <si>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</si>
  <si>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</si>
  <si>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</si>
  <si>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</si>
  <si>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</si>
  <si>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</si>
  <si>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</si>
  <si>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</si>
  <si>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</si>
  <si>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</si>
  <si>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</si>
  <si>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</si>
  <si>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</si>
  <si>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</si>
  <si>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</si>
  <si>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</si>
  <si>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</si>
  <si>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</si>
  <si>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</si>
  <si>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</si>
  <si>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</si>
  <si>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</si>
  <si>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</si>
  <si>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</si>
  <si>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</si>
  <si>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</si>
  <si>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</si>
  <si>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</si>
  <si>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</si>
  <si>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</si>
  <si>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</si>
  <si>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</si>
  <si>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</si>
  <si>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</si>
  <si>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</si>
  <si>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</si>
  <si>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</si>
  <si>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</si>
  <si>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</si>
  <si>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</si>
  <si>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</si>
  <si>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</si>
  <si>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</si>
  <si>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</si>
  <si>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</si>
  <si>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</si>
  <si>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</si>
  <si>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</si>
  <si>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</si>
  <si>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</si>
  <si>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</si>
  <si>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</si>
  <si>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</si>
  <si>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</si>
  <si>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</si>
  <si>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</si>
  <si>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</si>
  <si>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</si>
  <si>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</si>
  <si>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</si>
  <si>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</si>
  <si>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</si>
  <si>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</si>
  <si>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</si>
  <si>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</si>
  <si>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</si>
  <si>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</si>
  <si>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</si>
  <si>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</si>
  <si>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</si>
  <si>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</si>
  <si>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</si>
  <si>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</si>
  <si>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</si>
  <si>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</si>
  <si>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</si>
  <si>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</si>
  <si>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</si>
  <si>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</si>
  <si>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</si>
  <si>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</si>
  <si>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</si>
  <si>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</si>
  <si>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</si>
  <si>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</si>
  <si>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</si>
  <si>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</si>
  <si>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</si>
  <si>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</si>
  <si>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</si>
  <si>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</si>
  <si>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</si>
  <si>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</si>
  <si>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</si>
  <si>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</si>
  <si>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</si>
  <si>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</si>
  <si>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</si>
  <si>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</si>
  <si>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</si>
  <si>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</si>
  <si>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</si>
  <si>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</si>
  <si>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</si>
  <si>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</si>
  <si>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</si>
  <si>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</si>
  <si>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</si>
  <si>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</si>
  <si>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</si>
  <si>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</si>
  <si>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</si>
  <si>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</si>
  <si>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</si>
  <si>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</si>
  <si>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</si>
  <si>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</si>
  <si>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</si>
  <si>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</si>
  <si>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</si>
  <si>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</si>
  <si>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</si>
  <si>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</si>
  <si>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</si>
  <si>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</si>
  <si>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</si>
  <si>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</si>
  <si>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</si>
  <si>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</si>
  <si>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</si>
  <si>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</si>
  <si>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</si>
  <si>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</si>
  <si>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</si>
  <si>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</si>
  <si>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</si>
  <si>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</si>
  <si>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</si>
  <si>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</si>
  <si>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</si>
  <si>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</si>
  <si>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</si>
  <si>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</si>
  <si>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</si>
  <si>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</si>
  <si>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</si>
  <si>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</si>
  <si>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</si>
  <si>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</si>
  <si>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</si>
  <si>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</si>
  <si>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</si>
  <si>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</si>
  <si>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</si>
  <si>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</si>
  <si>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</si>
  <si>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</si>
  <si>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</si>
  <si>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</si>
  <si>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</si>
  <si>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</si>
  <si>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</si>
  <si>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</si>
  <si>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</si>
  <si>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</si>
  <si>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</si>
  <si>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</si>
  <si>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</si>
  <si>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</si>
  <si>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</si>
  <si>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</si>
  <si>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</si>
  <si>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</si>
  <si>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</si>
  <si>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</si>
  <si>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</si>
  <si>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</si>
  <si>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</si>
  <si>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</si>
  <si>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</si>
  <si>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</si>
  <si>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</si>
  <si>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</si>
  <si>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</si>
  <si>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</si>
  <si>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</si>
  <si>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</si>
  <si>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</si>
  <si>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</si>
  <si>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</si>
  <si>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</si>
  <si>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</si>
  <si>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</si>
  <si>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</si>
  <si>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</si>
  <si>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</si>
  <si>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</si>
  <si>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</si>
  <si>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</si>
  <si>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</si>
  <si>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</si>
  <si>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</si>
  <si>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</si>
  <si>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</si>
  <si>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</si>
  <si>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</si>
  <si>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</si>
  <si>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</si>
  <si>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</si>
  <si>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</si>
  <si>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</si>
  <si>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</si>
  <si>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</si>
  <si>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</si>
  <si>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</si>
  <si>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</si>
  <si>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</si>
  <si>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</si>
  <si>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</si>
  <si>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</si>
  <si>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</si>
  <si>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</si>
  <si>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</si>
  <si>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</si>
  <si>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</si>
  <si>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</si>
  <si>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</si>
  <si>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</si>
  <si>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</si>
  <si>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</si>
  <si>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</si>
  <si>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</si>
  <si>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</si>
  <si>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</si>
  <si>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</si>
  <si>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Team reached the site but PG stuck another PG moved from main office need 70min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</si>
  <si>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</si>
  <si>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</si>
  <si>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</si>
  <si>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</si>
  <si>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</si>
  <si>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</si>
  <si>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</si>
  <si>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</si>
  <si>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</si>
  <si>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</si>
  <si>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</si>
  <si>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</si>
  <si>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</si>
  <si>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</si>
  <si>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</si>
  <si>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</si>
  <si>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</si>
  <si>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</si>
  <si>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</si>
  <si>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</si>
  <si>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</si>
  <si>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</si>
  <si>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</si>
  <si>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</si>
  <si>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</si>
  <si>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</si>
  <si>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</si>
  <si>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</si>
  <si>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</si>
  <si>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</si>
  <si>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</si>
  <si>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</si>
  <si>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</si>
  <si>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</si>
  <si>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</si>
  <si>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</si>
  <si>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</si>
  <si>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</si>
  <si>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</si>
  <si>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</si>
  <si>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</si>
  <si>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</si>
  <si>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</si>
  <si>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</si>
  <si>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</si>
  <si>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</si>
  <si>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</si>
  <si>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</si>
  <si>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</si>
  <si>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</si>
  <si>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</si>
  <si>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</si>
  <si>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</si>
  <si>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</si>
  <si>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</si>
  <si>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</si>
  <si>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</si>
  <si>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</si>
  <si>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</si>
  <si>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</si>
  <si>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</si>
  <si>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</si>
  <si>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</si>
  <si>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</si>
  <si>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</si>
  <si>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</si>
  <si>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</si>
  <si>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</si>
  <si>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</si>
  <si>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</si>
  <si>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</si>
  <si>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</si>
  <si>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</si>
  <si>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</si>
  <si>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</si>
  <si>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</si>
  <si>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</si>
  <si>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</si>
  <si>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</si>
  <si>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</si>
  <si>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</si>
  <si>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</si>
  <si>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</si>
  <si>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</si>
  <si>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</si>
  <si>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</si>
  <si>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</si>
  <si>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</si>
  <si>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</si>
  <si>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</si>
  <si>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</si>
  <si>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</si>
  <si>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</si>
  <si>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</si>
  <si>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</si>
  <si>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</si>
  <si>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 xml:space="preserve"> JED0746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</si>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</sst>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9" totalsRowShown="0" headerRowDxfId="157" dataDxfId="156" headerRowBorderDxfId="154" tableBorderDxfId="155" totalsRowBorderDxfId="153">
  <autoFilter ref="A1:CJ16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298.46212743055366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0.10477777777850861</v>
      </c>
      <c r="H3" s="136">
        <v>45961.264618055553</v>
      </c>
      <c r="I3" s="134" t="str">
        <f>IFERROR(VLOOKUP(D3,DB!A:F,6,0),"")</f>
        <v>SCECO</v>
      </c>
      <c r="J3" s="134" t="str">
        <f>IFERROR(VLOOKUP(D3,DB!A:G,7,0),"")</f>
        <v>Dead</v>
      </c>
      <c r="K3" s="69" t="s">
        <v>39024</v>
      </c>
      <c r="L3" s="139" t="str">
        <f>IFERROR(VLOOKUP(D3,DB!A:I,9,0),"")</f>
        <v>Latis</v>
      </c>
    </row>
    <row r="4" spans="1:15" ht="15" customHeight="1">
      <c r="A4" s="133"/>
      <c r="B4" s="134" t="str">
        <f>IFERROR(VLOOKUP(D4,DB!A:K,11,0),"")</f>
        <v/>
      </c>
      <c r="C4" s="134"/>
      <c r="D4" s="134"/>
      <c r="E4" s="135"/>
      <c r="F4" s="136"/>
      <c r="G4" s="137">
        <f ca="1">IFERROR(NOW()-F4,"")</f>
        <v>45961.410553240741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45961.410553240741</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45961.410553240741</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45961.410553240741</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45961.410553240741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45961.410553240741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45961.410553240741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45961.410553240741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45961.410553240741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45961.410553240741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45961.410553240741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45961.410553240741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45961.410553240741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45961.410553240741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45961.410553240741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45961.410553240741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45961.410553240741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45961.410553240741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45961.410553240741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45961.410553240741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45961.410553240741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45961.410553240741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45961.410553240741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45961.410553240741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45961.410553240741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45961.410553240741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45961.410553240741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45961.410553240741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45961.410553240741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45961.410553240741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45961.410553240741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45961.410553240741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45961.410553240741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45961.410553240741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45961.410553240741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45961.410553240741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45961.410553240741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45961.410553240741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45961.410553240741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45961.410553240741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45961.410553240741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45961.410553240741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45961.410553240741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45961.410553240741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45961.410553240741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45961.410553240741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45961.410553240741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45961.410553240741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45961.410553240741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45961.410553240741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45961.410553240741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45961.410553240741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45961.410553240741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45961.410553240741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45961.410553240741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45961.410553240741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45961.410553240741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45961.410553240741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45961.410553240741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45961.410553240741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45961.410553240741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45961.410553240741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45961.410553240741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45961.410553240741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45961.410553240741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45961.410553240741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45961.410553240741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45961.410553240741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45961.410553240741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45961.410553240741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45961.410553240741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45961.410553240741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45961.410553240741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45961.410553240741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45961.410553240741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45961.410553240741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45961.410553240741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45961.410553240741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45961.410553240741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45961.410553240741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45961.410553240741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45961.410553240741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45961.410553240741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45961.410553240741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45961.410553240741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45961.410553240741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45961.410553240741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45961.410553240741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45961.410553240741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45961.410553240741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45961.410553240741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45961.410553240741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45961.410553240741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45961.410553240741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45961.410553240741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45961.410553240741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45961.410553240741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45961.410553240741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45961.410553240741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45961.410553240741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45961.410553240741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45961.410553240741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45961.410553240741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45961.410553240741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45961.410553240741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45961.410553240741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45961.410553240741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45961.410553240741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45961.410553240741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45961.410553240741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45961.410553240741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45961.410553240741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45961.410553240741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45961.410553240741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45961.410553240741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45961.410553240741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45961.410553240741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45961.410553240741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45961.410553240741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45961.410553240741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45961.410553240741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45961.410553240741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45961.410553240741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45961.410553240741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45961.410553240741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45961.410553240741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45961.410553240741</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45961.410553240741</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136.41071539351833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2.6684699074103264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45961.410553240741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45961.410553240741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45961.410553240741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45961.410553240741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45961.410553240741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45961.410553240741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45961.410553240741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45961.410553240741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45961.410553240741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45961.410553240741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45961.410553240741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45961.410553240741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45961.410553240741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45961.410553240741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45961.410553240741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45961.410553240741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45961.410553240741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45961.410553240741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45961.410553240741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45961.410553240741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61"/>
      <c r="B25" s="162" t="str">
        <f>IFERROR(VLOOKUP(D25,DB!A:K,11,0),"")</f>
        <v/>
      </c>
      <c r="C25" s="162"/>
      <c r="D25" s="162"/>
      <c r="E25" s="163"/>
      <c r="F25" s="164"/>
      <c r="G25" s="165">
        <f ca="1">IFERROR(NOW()-F25,"-")</f>
        <v>45961.410553240741</v>
      </c>
      <c r="H25" s="164"/>
      <c r="I25" s="162" t="str">
        <f>IFERROR(VLOOKUP(D25,DB!A:F,6,0),"")</f>
        <v/>
      </c>
      <c r="J25" s="162" t="str">
        <f>IFERROR(VLOOKUP(D25,DB!A:G,7,0),"")</f>
        <v/>
      </c>
      <c r="K25" s="166"/>
      <c r="L25" s="162" t="str">
        <f>IFERROR(VLOOKUP(D25,DB!A:I,9,0),"")</f>
        <v/>
      </c>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162"/>
      <c r="AT25" s="162"/>
      <c r="AU25" s="162"/>
      <c r="AV25" s="162"/>
      <c r="AW25" s="162"/>
      <c r="AX25" s="162"/>
      <c r="AY25" s="162"/>
      <c r="AZ25" s="162"/>
      <c r="BA25" s="162"/>
      <c r="BB25" s="162"/>
      <c r="BC25" s="162"/>
      <c r="BD25" s="162"/>
      <c r="BE25" s="162"/>
      <c r="BF25" s="162"/>
      <c r="BG25" s="162"/>
      <c r="BH25" s="162"/>
      <c r="BI25" s="162"/>
      <c r="BJ25" s="162"/>
      <c r="BK25" s="162"/>
      <c r="BL25" s="162"/>
      <c r="BM25" s="162"/>
      <c r="BN25" s="162"/>
      <c r="BO25" s="162"/>
      <c r="BP25" s="162"/>
      <c r="BQ25" s="162"/>
      <c r="BR25" s="162"/>
      <c r="BS25" s="162"/>
      <c r="BT25" s="162"/>
      <c r="BU25" s="162"/>
      <c r="BV25" s="162"/>
      <c r="BW25" s="162"/>
      <c r="BX25" s="162"/>
      <c r="BY25" s="162"/>
      <c r="BZ25" s="162"/>
      <c r="CA25" s="162"/>
      <c r="CB25" s="162"/>
      <c r="CC25" s="162"/>
      <c r="CD25" s="162"/>
      <c r="CE25" s="162"/>
      <c r="CF25" s="162"/>
      <c r="CG25" s="162"/>
      <c r="CH25" s="162"/>
      <c r="CI25" s="162"/>
      <c r="CJ25" s="167"/>
    </row>
    <row r="26" spans="1:88" ht="31.5" customHeight="1">
      <c r="A26" s="113"/>
      <c r="B26" s="18" t="str">
        <f>IFERROR(VLOOKUP(D26,DB!A:K,11,0),"")</f>
        <v/>
      </c>
      <c r="C26" s="18"/>
      <c r="D26" s="18"/>
      <c r="E26" s="114"/>
      <c r="F26" s="115"/>
      <c r="G26" s="116">
        <f ca="1">IFERROR(NOW()-F26,"-")</f>
        <v>45961.410553240741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45961.410553240741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45961.410553240741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45961.410553240741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45961.410553240741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45961.410553240741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45961.410553240741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45961.410553240741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45961.410553240741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45961.410553240741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45961.410553240741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45961.410553240741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45961.410553240741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45961.410553240741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45961.410553240741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45961.410553240741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45961.410553240741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45961.410553240741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45961.410553240741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45961.410553240741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45961.410553240741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45961.410553240741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45961.410553240741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45961.410553240741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45961.410553240741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45961.410553240741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45961.410553240741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45961.410553240741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45961.410553240741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45961.410553240741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45961.410553240741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45961.410553240741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45961.410553240741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45961.410553240741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45961.410553240741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45961.410553240741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45961.410553240741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45961.410553240741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45961.410553240741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45961.410553240741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45961.410553240741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45961.410553240741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45961.410553240741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45961.410553240741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45961.410553240741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45961.410553240741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45961.410553240741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45961.410553240741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45961.410553240741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45961.410553240741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45961.410553240741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45961.410553240741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45961.410553240741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45961.410553240741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45961.410553240741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45961.410553240741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45961.410553240741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45961.410553240741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45961.410553240741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45961.410553240741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45961.410553240741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45961.410553240741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45961.410553240741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45961.410553240741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45961.410553240741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45961.410553240741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45961.410553240741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45961.410553240741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45961.410553240741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45961.410553240741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45961.410553240741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45961.410553240741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45961.410553240741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45961.410553240741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45961.410553240741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45961.410553240741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45961.410553240741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45961.410553240741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45961.410553240741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45961.410553240741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45961.410553240741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45961.410553240741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45961.410553240741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45961.410553240741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45961.410553240741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45961.410553240741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45961.410553240741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45961.410553240741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45961.410553240741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45961.410553240741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45961.410553240741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45961.410553240741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45961.410553240741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45961.410553240741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45961.410553240741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45961.410553240741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45961.410553240741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45961.410553240741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45961.410553240741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45961.410553240741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45961.410553240741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45961.410553240741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45961.410553240741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45961.410553240741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45961.410553240741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45961.410553240741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45961.410553240741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45961.410553240741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45961.410553240741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45961.410553240741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45961.410553240741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45961.410553240741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45961.410553240741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45961.410553240741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45961.410553240741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45961.410553240741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45961.410553240741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45961.410553240741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45961.410553240741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45961.410553240741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45961.410553240741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45961.410553240741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45961.410553240741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45961.410553240741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45961.410553240741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45961.410553240741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45961.410553240741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45961.410553240741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45961.410553240741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45961.410553240741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45961.410553240741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45961.410553240741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45961.410553240741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45961.410553240741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45961.410553240741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45961.410553240741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45961.410553240741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45961.410553240741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45961.410553240741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45961.410553240741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45961.410553240741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45961.410553240741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45961.410553240741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61"/>
      <c r="B169" s="162" t="str">
        <f>IFERROR(VLOOKUP(D169,DB!A:K,11,0),"")</f>
        <v/>
      </c>
      <c r="C169" s="162"/>
      <c r="D169" s="162"/>
      <c r="E169" s="163"/>
      <c r="F169" s="164"/>
      <c r="G169" s="165">
        <f ca="1">IFERROR(NOW()-F169,"-")</f>
        <v>45961.410553240741</v>
      </c>
      <c r="H169" s="164"/>
      <c r="I169" s="162" t="str">
        <f>IFERROR(VLOOKUP(D169,DB!A:F,6,0),"")</f>
        <v/>
      </c>
      <c r="J169" s="162" t="str">
        <f>IFERROR(VLOOKUP(D169,DB!A:G,7,0),"")</f>
        <v/>
      </c>
      <c r="K169" s="166"/>
      <c r="L169" s="162" t="str">
        <f>IFERROR(VLOOKUP(D169,DB!A:I,9,0),"")</f>
        <v/>
      </c>
      <c r="M169" s="162"/>
      <c r="N169" s="162"/>
      <c r="O169" s="162"/>
      <c r="P169" s="162"/>
      <c r="Q169" s="162"/>
      <c r="R169" s="162"/>
      <c r="S169" s="162"/>
      <c r="T169" s="162"/>
      <c r="U169" s="162"/>
      <c r="V169" s="162"/>
      <c r="W169" s="162"/>
      <c r="X169" s="162"/>
      <c r="Y169" s="162"/>
      <c r="Z169" s="162"/>
      <c r="AA169" s="162"/>
      <c r="AB169" s="162"/>
      <c r="AC169" s="162"/>
      <c r="AD169" s="162"/>
      <c r="AE169" s="162"/>
      <c r="AF169" s="162"/>
      <c r="AG169" s="162"/>
      <c r="AH169" s="162"/>
      <c r="AI169" s="162"/>
      <c r="AJ169" s="162"/>
      <c r="AK169" s="162"/>
      <c r="AL169" s="162"/>
      <c r="AM169" s="162"/>
      <c r="AN169" s="162"/>
      <c r="AO169" s="162"/>
      <c r="AP169" s="162"/>
      <c r="AQ169" s="162"/>
      <c r="AR169" s="162"/>
      <c r="AS169" s="162"/>
      <c r="AT169" s="162"/>
      <c r="AU169" s="162"/>
      <c r="AV169" s="162"/>
      <c r="AW169" s="162"/>
      <c r="AX169" s="162"/>
      <c r="AY169" s="162"/>
      <c r="AZ169" s="162"/>
      <c r="BA169" s="162"/>
      <c r="BB169" s="162"/>
      <c r="BC169" s="162"/>
      <c r="BD169" s="162"/>
      <c r="BE169" s="162"/>
      <c r="BF169" s="162"/>
      <c r="BG169" s="162"/>
      <c r="BH169" s="162"/>
      <c r="BI169" s="162"/>
      <c r="BJ169" s="162"/>
      <c r="BK169" s="162"/>
      <c r="BL169" s="162"/>
      <c r="BM169" s="162"/>
      <c r="BN169" s="162"/>
      <c r="BO169" s="162"/>
      <c r="BP169" s="162"/>
      <c r="BQ169" s="162"/>
      <c r="BR169" s="162"/>
      <c r="BS169" s="162"/>
      <c r="BT169" s="162"/>
      <c r="BU169" s="162"/>
      <c r="BV169" s="162"/>
      <c r="BW169" s="162"/>
      <c r="BX169" s="162"/>
      <c r="BY169" s="162"/>
      <c r="BZ169" s="162"/>
      <c r="CA169" s="162"/>
      <c r="CB169" s="162"/>
      <c r="CC169" s="162"/>
      <c r="CD169" s="162"/>
      <c r="CE169" s="162"/>
      <c r="CF169" s="162"/>
      <c r="CG169" s="162"/>
      <c r="CH169" s="162"/>
      <c r="CI169" s="162"/>
      <c r="CJ169" s="167"/>
    </row>
  </sheetData>
  <dataValidations count="2">
    <dataValidation allowBlank="1" showInputMessage="1" showErrorMessage="1" sqref="E1" xr:uid="{4D935161-CDD3-4592-B877-3FB59C99E142}"/>
    <dataValidation type="list" allowBlank="1" showInputMessage="1" showErrorMessage="1" sqref="E3:E16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45961.41055335648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45961.41055335648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45961.41055335648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45961.41055335648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45961.41055335648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45961.41055335648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45961.41055335648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45961.41055335648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45961.41055335648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45961.41055335648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45961.41055335648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45961.41055335648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45961.41055335648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45961.41055335648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45961.41055335648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45961.41055335648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45961.41055335648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45961.41055335648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45961.41055335648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45961.41055335648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45961.41055335648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45961.41055335648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45961.41055335648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45961.41055335648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45961.41055335648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45961.41055335648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45961.41055335648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45961.41055335648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45961.41055335648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45961.41055335648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45961.41055335648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45961.41055335648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45961.41055335648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45961.41055335648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45961.41055335648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45961.41055335648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45961.41055335648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45961.41055335648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45961.41055335648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45961.41055335648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45961.41055335648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45961.41055335648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45961.41055335648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45961.41055335648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45961.41055335648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45961.41055335648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45961.41055335648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45961.41055335648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45961.41055335648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45961.41055335648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45961.41055335648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45961.41055335648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45961.41055335648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45961.41055335648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45961.41055335648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45961.41055335648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45961.41055335648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45961.41055335648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45961.41055335648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45961.41055335648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45961.41055335648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45961.41055335648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45961.41055335648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45961.41055335648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45961.41055335648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45961.41055335648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45961.41055335648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45961.41055335648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45961.41055335648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45961.41055335648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45961.41055335648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45961.41055335648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45961.41055335648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45961.41055335648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45961.41055335648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45961.41055335648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45961.41055335648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45961.41055335648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45961.41055335648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45961.41055335648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45961.41055335648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45961.41055335648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45961.41055335648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45961.41055335648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45961.41055335648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45961.41055335648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45961.41055335648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45961.41055335648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45961.41055335648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45961.41055335648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45961.41055335648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45961.41055335648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45961.41055335648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45961.41055335648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45961.41055335648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45961.41055335648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45961.41055335648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45961.41055335648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45961.41055335648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45961.41055335648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45961.41055335648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45961.41055335648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45961.41055335648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45961.41055335648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45961.41055335648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45961.41055335648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45961.41055335648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45961.41055335648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45961.41055335648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45961.41055335648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45961.41055335648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45961.41055335648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45961.41055335648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45961.41055335648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45961.41055335648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45961.41055335648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45961.41055335648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45961.41055335648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45961.41055335648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45961.41055335648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45961.41055335648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45961.41055335648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45961.41055335648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45961.41055335648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45961.41055335648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45961.41055335648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45961.41055335648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45961.41055335648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45961.41055335648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45961.41055335648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45961.41055335648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45961.41055335648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45961.41055335648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45961.41055335648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45961.41055335648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45961.41055335648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45961.41055335648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45961.41055335648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45961.41055335648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45961.41055335648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45961.41055335648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45961.41055335648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45961.41055335648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45961.41055335648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45961.41055335648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45961.41055335648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45961.41055335648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45961.41055335648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45961.41055335648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45961.41055335648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45961.41055335648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45961.41055335648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45961.41055335648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45961.41055335648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45961.41055335648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45961.41055335648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45961.41055335648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45961.41055335648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45961.41055335648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45961.41055335648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45961.41055335648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45961.41055335648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45961.41055335648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45961.41055335648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45961.41055335648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45961.41055335648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45961.41055335648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45961.41055335648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45961.41055335648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45961.41055335648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45961.41055335648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45961.41055335648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45961.41055335648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45961.41055335648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45961.41055335648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45961.41055335648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45961.41055335648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45961.41055335648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45961.41055335648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45961.41055335648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45961.41055335648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45961.41055335648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45961.41055335648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45961.41055335648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45961.41055335648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45961.41055335648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45961.41055335648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45961.41055335648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45961.41055335648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45961.41055335648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45961.41055335648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45961.41055335648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45961.41055335648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45961.41055335648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45961.41055335648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45961.41055335648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45961.41055335648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45961.41055335648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45961.41055335648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45961.41055335648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45961.41055335648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45961.41055335648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45961.41055335648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45961.41055335648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45961.41055335648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45961.41055335648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45961.41055335648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45961.41055335648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45961.41055335648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45961.41055335648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45961.41055335648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45961.41055335648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45961.41055335648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45961.41055335648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45961.41055335648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45961.41055335648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45961.41055335648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45961.41055335648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45961.41055335648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45961.41055335648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45961.41055335648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45961.41055335648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45961.41055335648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45961.41055335648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45961.41055335648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45961.41055335648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45961.41055335648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45961.41055335648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45961.41055335648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45961.41055335648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45961.41055335648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45961.41055335648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45961.41055335648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45961.41055335648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45961.41055335648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45961.41055335648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45961.41055335648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45961.41055335648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45961.41055335648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45961.41055335648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45961.41055335648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45961.41055335648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45961.41055335648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45961.41055335648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45961.41055335648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45961.41055335648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45961.41055335648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45961.41055335648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45961.41055335648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45961.41055335648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45961.41055335648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45961.41055335648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45961.41055335648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45961.41055335648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45961.41055335648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45961.41055335648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45961.41055335648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45961.41055335648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45961.41055335648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45961.41055335648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45961.41055335648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45961.41055335648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45961.41055335648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45961.41055335648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45961.41055335648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45961.41055335648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45961.41055335648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45961.41055335648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45961.41055335648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45961.41055335648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45961.41055335648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45961.41055335648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45961.41055335648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45961.41055335648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45961.41055335648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45961.41055335648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45961.41055335648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45961.41055335648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45961.41055335648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45961.41055335648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45961.41055335648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45961.41055335648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45961.41055335648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45961.41055335648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45961.41055335648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45961.41055335648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45961.41055335648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45961.41055335648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45961.41055335648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45961.41055335648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45961.41055335648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45961.41055335648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45961.41055335648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45961.41055335648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45961.41055335648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45961.41055335648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45961.41055335648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45961.41055335648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45961.41055335648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45961.41055335648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45961.41055335648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45961.41055335648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45961.41055335648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45961.41055335648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45961.41055335648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45961.41055335648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45961.41055335648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45961.41055335648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45961.41055335648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45961.41055335648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45961.41055335648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45961.41055335648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45961.41055335648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45961.41055335648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45961.41055335648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45961.41055335648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45961.41055335648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45961.41055335648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45961.41055335648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45961.41055335648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45961.41055335648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45961.41055335648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45961.41055335648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45961.41055335648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45961.41055335648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45961.41055335648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45961.41055335648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45961.41055335648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45961.41055335648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45961.41055335648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45961.41055335648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45961.41055335648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45961.41055335648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45961.41055335648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45961.41055335648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45961.41055335648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45961.41055335648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45961.41055335648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45961.41055335648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45961.41055335648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45961.41055335648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45961.41055335648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45961.41055335648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45961.41055335648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45961.41055335648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45961.41055335648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45961.41055335648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45961.41055335648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45961.41055335648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45961.41055335648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45961.41055335648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45961.41055335648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45961.41055335648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45961.41055335648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45961.41055335648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45961.41055335648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45961.41055335648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45961.41055335648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45961.41055335648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45961.41055335648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45961.41055335648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45961.41055335648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45961.41055335648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45961.41055335648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45961.41055335648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45961.41055335648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45961.41055335648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45961.41055335648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45961.41055335648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45961.41055335648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45961.41055335648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45961.41055335648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45961.41055335648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45961.41055335648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45961.41055335648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45961.41055335648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45961.41055335648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45961.41055335648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45961.41055335648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45961.41055335648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45961.41055335648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45961.41055335648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45961.41055335648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45961.41055335648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45961.41055335648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45961.41055335648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45961.41055335648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45961.41055335648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45961.41055335648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45961.41055335648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45961.41055335648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45961.41055335648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45961.41055335648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45961.41055335648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45961.41055335648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45961.41055335648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45961.41055335648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45961.41055335648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45961.41055335648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45961.41055335648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45961.41055335648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45961.41055335648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45961.41055335648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45961.41055335648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45961.41055335648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45961.41055335648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45961.41055335648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45961.41055335648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45961.41055335648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45961.41055335648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45961.41055335648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45961.41055335648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45961.41055335648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45961.41055335648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45961.41055335648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45961.41055335648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45961.41055335648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45961.41055335648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45961.41055335648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45961.41055335648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45961.41055335648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45961.41055335648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45961.41055335648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45961.41055335648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45961.41055335648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45961.41055335648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45961.41055335648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45961.41055335648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45961.41055335648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45961.41055335648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45961.41055335648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45961.41055335648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45961.41055335648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45961.41055335648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45961.41055335648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45961.41055335648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45961.41055335648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45961.41055335648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45961.41055335648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45961.41055335648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45961.41055335648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45961.41055335648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45961.41055335648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45961.41055335648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45961.41055335648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45961.41055335648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45961.41055335648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45961.41055335648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45961.41055335648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45961.41055335648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45961.41055335648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45961.41055335648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45961.41055335648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45961.41055335648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45961.41055335648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45961.41055335648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45961.41055335648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45961.41055335648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45961.41055335648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45961.41055335648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45961.41055335648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45961.41055335648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45961.41055335648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45961.41055335648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45961.41055335648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45961.41055335648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45961.41055335648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45961.41055335648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45961.41055335648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45961.41055335648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45961.41055335648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45961.41055335648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45961.41055335648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45961.41055335648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45961.41055335648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45961.41055335648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45961.41055335648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45961.41055335648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45961.41055335648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45961.41055335648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45961.41055335648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45961.41055335648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45961.41055335648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45961.41055335648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45961.41055335648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45961.41055335648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45961.41055335648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45961.41055335648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45961.41055335648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45961.41055335648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45961.41055335648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45961.41055335648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45961.41055335648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45961.41055335648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45961.41055335648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45961.41055335648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45961.41055335648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45961.41055335648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45961.41055335648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45961.41055335648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45961.41055335648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45961.41055335648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45961.41055335648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45961.41055335648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45961.41055335648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45961.41055335648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45961.41055335648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45961.41055335648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45961.41055335648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45961.41055335648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45961.41055335648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45961.41055335648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45961.41055335648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45961.41055335648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45961.41055335648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45961.41055335648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45961.41055335648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45961.41055335648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45961.41055335648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45961.41055335648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45961.41055335648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45961.41055335648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45961.41055335648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45961.41055335648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45961.41055335648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45961.41055335648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45961.41055335648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45961.41055335648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45961.41055335648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45961.41055335648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45961.41055335648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45961.41055335648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45961.41055335648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45961.41055335648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45961.41055335648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45961.41055335648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45961.41055335648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45961.41055335648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45961.41055335648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45961.41055335648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45961.41055335648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45961.41055335648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45961.41055335648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45961.41055335648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45961.41055335648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45961.41055335648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45961.41055335648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45961.41055335648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45961.41055335648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45961.41055335648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45961.41055335648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45961.41055335648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45961.41055335648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45961.41055335648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45961.41055335648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45961.41055335648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45961.41055335648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45961.41055335648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45961.41055335648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45961.41055335648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45961.41055335648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45961.41055335648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45961.41055335648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45961.41055335648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45961.41055335648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45961.41055335648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45961.41055335648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45961.41055335648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45961.41055335648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45961.41055335648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45961.41055335648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45961.41055335648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45961.41055335648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45961.41055335648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45961.41055335648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45961.41055335648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45961.41055335648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45961.41055335648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45961.41055335648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45961.41055335648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45961.41055335648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45961.41055335648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45961.41055335648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45961.41055335648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45961.41055335648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45961.41055335648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45961.41055335648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45961.41055335648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45961.41055335648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45961.41055335648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45961.41055335648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45961.41055335648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45961.41055335648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45961.41055335648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45961.41055335648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45961.41055335648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45961.41055335648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45961.41055335648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45961.41055335648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45961.41055335648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45961.41055335648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45961.41055335648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45961.41055335648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45961.41055335648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45961.41055335648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45961.41055335648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45961.41055335648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45961.41055335648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45961.41055335648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45961.41055335648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45961.41055335648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45961.41055335648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45961.41055335648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45961.41055335648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45961.41055335648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45961.41055335648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45961.41055335648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45961.41055335648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45961.41055335648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45961.41055335648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45961.41055335648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45961.41055335648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45961.41055335648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45961.41055335648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45961.41055335648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45961.41055335648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45961.41055335648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45961.41055335648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45961.41055335648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45961.41055335648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45961.41055335648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45961.41055335648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45961.41055335648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45961.41055335648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45961.41055335648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45961.41055335648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45961.41055335648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45961.41055335648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45961.41055335648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45961.41055335648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45961.41055335648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45961.41055335648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45961.41055335648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45961.41055335648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45961.41055335648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45961.41055335648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45961.41055335648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45961.41055335648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45961.41055335648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45961.41055335648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45961.41055335648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45961.41055335648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45961.41055335648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45961.41055335648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45961.41055335648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45961.41055335648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45961.41055335648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45961.41055335648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45961.41055335648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45961.41055335648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45961.41055335648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45961.41055335648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45961.41055335648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45961.41055335648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45961.41055335648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45961.41055335648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45961.41055335648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45961.41055335648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45961.41055335648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45961.41055335648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45961.41055335648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45961.41055335648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45961.41055335648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45961.41055335648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45961.41055335648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45961.41055335648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45961.41055335648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45961.41055335648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45961.41055335648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45961.41055335648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45961.41055335648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45961.41055335648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45961.41055335648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45961.41055335648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45961.41055335648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45961.41055335648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45961.41055335648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45961.41055335648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45961.41055335648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45961.41055335648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45961.41055335648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45961.41055335648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45961.41055335648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45961.41055335648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45961.41055335648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45961.41055335648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45961.41055335648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45961.41055335648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45961.41055335648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45961.41055335648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45961.41055335648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45961.41055335648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45961.41055335648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45961.41055335648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45961.41055335648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45961.41055335648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45961.41055335648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45961.41055335648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45961.41055335648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45961.41055335648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45961.41055335648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45961.41055335648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45961.41055335648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45961.41055335648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45961.41055335648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45961.41055335648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45961.41055335648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45961.41055335648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45961.41055335648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45961.41055335648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45961.41055335648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45961.41055335648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45961.41055335648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45961.41055335648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45961.41055335648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45961.41055335648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45961.41055335648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45961.41055335648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45961.41055335648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45961.41055335648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45961.41055335648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45961.41055335648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45961.41055335648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45961.41055335648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45961.41055335648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45961.41055335648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45961.41055335648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45961.41055335648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45961.41055335648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45961.41055335648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45961.41055335648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45961.41055335648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45961.41055335648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45961.41055335648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45961.41055335648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45961.41055335648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45961.41055335648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45961.41055335648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45961.41055335648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45961.41055335648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45961.41055335648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45961.41055335648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45961.41055335648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45961.41055335648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45961.41055335648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45961.41055335648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45961.41055335648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45961.41055335648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45961.41055335648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45961.41055335648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45961.41055335648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45961.41055335648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45961.41055335648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45961.41055335648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45961.41055335648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45961.41055335648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45961.41055335648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45961.41055335648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45961.41055335648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45961.41055335648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45961.41055335648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45961.41055335648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45961.41055335648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45961.41055335648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45961.41055335648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45961.41055335648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45961.41055335648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45961.41055335648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45961.41055335648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45961.41055335648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45961.41055335648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45961.41055335648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45961.41055335648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45961.41055335648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45961.41055335648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45961.41055335648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45961.41055335648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45961.41055335648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45961.41055335648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45961.41055335648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45961.41055335648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45961.41055335648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45961.41055335648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45961.41055335648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45961.41055335648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45961.41055335648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45961.41055335648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45961.41055335648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45961.41055335648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45961.41055335648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45961.41055335648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45961.41055335648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45961.41055335648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45961.41055335648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45961.41055335648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45961.41055335648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45961.41055335648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45961.41055335648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45961.41055335648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45961.41055335648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45961.41055335648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45961.41055335648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45961.41055335648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45961.41055335648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45961.41055335648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45961.41055335648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45961.41055335648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45961.41055335648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45961.41055335648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45961.41055335648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45961.41055335648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45961.41055335648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45961.41055335648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45961.41055335648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45961.41055335648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45961.41055335648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45961.41055335648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45961.41055335648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45961.41055335648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45961.41055335648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45961.41055335648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45961.41055335648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45961.41055335648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45961.41055335648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45961.41055335648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45961.41055335648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45961.41055335648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45961.41055335648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45961.41055335648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45961.41055335648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45961.41055335648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45961.41055335648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45961.41055335648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45961.41055335648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45961.41055335648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45961.41055335648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45961.41055335648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45961.41055335648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45961.41055335648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45961.41055335648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45961.41055335648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45961.41055335648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45961.41055335648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45961.41055335648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45961.41055335648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45961.41055335648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45961.41055335648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45961.41055335648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45961.41055335648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45961.41055335648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45961.41055335648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45961.41055335648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45961.41055335648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45961.41055335648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45961.41055335648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45961.41055335648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45961.41055335648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45961.41055335648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45961.41055335648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45961.41055335648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45961.41055335648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45961.41055335648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45961.41055335648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45961.41055335648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45961.41055335648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45961.41055335648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45961.41055335648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45961.41055335648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45961.41055335648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45961.41055335648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45961.41055335648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45961.41055335648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45961.41055335648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45961.41055335648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45961.41055335648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45961.41055335648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45961.41055335648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45961.41055335648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45961.41055335648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45961.41055335648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45961.41055335648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45961.41055335648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45961.41055335648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45961.41055335648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45961.41055335648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45961.41055335648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45961.41055335648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45961.41055335648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45961.41055335648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45961.41055335648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45961.41055335648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45961.41055335648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45961.41055335648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45961.41055335648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45961.41055335648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45961.41055335648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45961.41055335648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45961.41055335648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45961.41055335648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45961.41055335648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45961.41055335648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45961.41055335648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45961.41055335648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45961.41055335648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45961.41055335648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45961.41055335648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45961.41055335648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45961.41055335648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45961.41055335648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45961.41055335648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45961.41055335648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45961.41055335648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45961.41055335648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45961.41055335648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45961.41055335648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45961.41055335648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45961.41055335648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45961.41055335648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45961.41055335648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45961.41055335648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45961.41055335648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45961.41055335648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45961.41055335648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45961.41055335648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45961.41055335648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45961.41055335648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45961.41055335648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45961.41055335648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45961.41055335648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45961.41055335648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45961.41055335648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45961.41055335648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45961.41055335648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45961.41055335648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45961.41055335648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45961.41055335648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45961.41055335648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45961.41055335648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45961.41055335648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45961.41055335648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45961.41055335648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45961.41055335648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45961.41055335648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45961.41055335648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45961.41055335648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45961.41055335648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45961.41055335648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45961.41055335648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45961.41055335648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45961.41055335648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45961.41055335648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45961.41055335648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45961.41055335648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45961.41055335648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45961.41055335648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45961.41055335648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45961.41055335648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45961.41055335648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45961.41055335648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45961.41055335648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45961.41055335648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45961.41055335648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45961.41055335648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45961.41055335648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45961.41055335648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45961.41055335648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45961.41055335648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45961.41055335648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45961.41055335648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45961.41055335648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45961.41055335648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45961.41055335648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45961.41055335648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45961.41055335648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45961.41055335648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45961.41055335648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45961.41055335648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45961.41055335648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45961.41055335648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45961.41055335648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45961.41055335648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45961.41055335648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45961.41055335648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45961.41055335648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45961.41055335648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45961.41055335648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45961.41055335648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45961.41055335648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45961.41055335648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45961.41055335648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45961.41055335648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45961.41055335648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45961.41055335648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45961.41055335648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45961.41055335648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45961.41055335648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45961.41055335648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45961.41055335648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45961.41055335648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45961.41055335648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45961.41055335648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45961.41055335648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45961.41055335648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45961.41055335648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45961.41055335648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45961.41055335648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45961.41055335648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45961.41055335648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45961.41055335648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45961.41055335648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45961.41055335648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45961.41055335648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45961.41055335648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45961.41055335648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45961.41055335648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45961.41055335648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45961.41055335648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45961.41055335648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45961.41055335648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45961.41055335648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45961.41055335648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45961.41055335648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45961.41055335648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45961.41055335648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45961.41055335648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45961.41055335648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45961.41055335648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45961.41055335648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45961.41055335648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45961.41055335648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45961.41055335648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45961.41055335648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45961.41055335648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45961.41055335648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45961.41055335648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45961.41055335648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45961.41055335648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45961.41055335648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45961.41055335648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45961.41055335648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45961.41055335648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45961.41055335648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45961.41055335648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45961.41055335648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45961.41055335648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45961.41055335648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45961.41055335648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45961.41055335648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45961.41055335648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45961.41055335648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45961.41055335648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45961.41055335648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45961.41055335648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45961.41055335648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45961.41055335648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45961.41055335648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45961.41055335648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45961.41055335648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45961.41055335648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45961.41055335648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45961.41055335648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45961.41055335648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45961.41055335648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45961.41055335648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45961.41055335648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45961.41055335648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45961.41055335648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45961.41055335648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45961.41055335648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45961.41055335648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45961.41055335648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45961.41055335648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45961.41055335648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45961.41055335648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45961.41055335648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45961.41055335648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45961.41055335648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45961.41055335648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45961.41055335648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45961.41055335648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45961.41055335648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45961.41055335648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257.9298357638836</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0.44180335647979518</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0.32769456018286292</v>
      </c>
      <c r="H4" s="123">
        <v>45961.346273148149</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2</v>
      </c>
      <c r="D5" s="94" t="s">
        <v>36870</v>
      </c>
      <c r="E5" s="98" t="s">
        <v>39021</v>
      </c>
      <c r="F5" s="123">
        <v>45961.374062499999</v>
      </c>
      <c r="G5" s="124">
        <f ca="1">IFERROR(NOW()-F5,"")</f>
        <v>3.6490856480668299E-2</v>
      </c>
      <c r="H5" s="123">
        <v>45961.363761574074</v>
      </c>
      <c r="I5" s="119" t="str">
        <f>IFERROR(VLOOKUP(D5,DB!A:F,6,0),"")</f>
        <v>SCECO</v>
      </c>
      <c r="J5" s="119" t="str">
        <f>IFERROR(VLOOKUP(D5,DB!A:G,7,0),"")</f>
        <v>Dead</v>
      </c>
      <c r="K5" s="125" t="s">
        <v>39116</v>
      </c>
      <c r="L5" s="121" t="str">
        <f>IFERROR(VLOOKUP(D5,DB!A:I,9,0),"")</f>
        <v>Latis</v>
      </c>
    </row>
    <row r="6" spans="1:16" ht="15" customHeight="1">
      <c r="A6" s="119" t="s">
        <v>39117</v>
      </c>
      <c r="B6" s="119" t="str">
        <f>IFERROR(VLOOKUP(D6,DB!A:K,11,0),"")</f>
        <v>R4</v>
      </c>
      <c r="C6" s="120">
        <v>2</v>
      </c>
      <c r="D6" s="94" t="s">
        <v>39118</v>
      </c>
      <c r="E6" s="98" t="s">
        <v>39021</v>
      </c>
      <c r="F6" s="123">
        <v>45961.372499999998</v>
      </c>
      <c r="G6" s="124">
        <f ca="1">IFERROR(NOW()-F6,"")</f>
        <v>3.805335648212349E-2</v>
      </c>
      <c r="H6" s="123">
        <v>45961.3596875</v>
      </c>
      <c r="I6" s="119" t="str">
        <f>IFERROR(VLOOKUP(D6,DB!A:F,6,0),"")</f>
        <v>Generator-SG</v>
      </c>
      <c r="J6" s="119" t="str">
        <f>IFERROR(VLOOKUP(D6,DB!A:G,7,0),"")</f>
        <v>Dead</v>
      </c>
      <c r="K6" s="125" t="s">
        <v>39119</v>
      </c>
      <c r="L6" s="121" t="str">
        <f>IFERROR(VLOOKUP(D6,DB!A:I,9,0),"")</f>
        <v>Latis</v>
      </c>
    </row>
    <row r="7" spans="1:16" ht="15" customHeight="1">
      <c r="A7" s="119" t="s">
        <v>39120</v>
      </c>
      <c r="B7" s="119" t="str">
        <f>IFERROR(VLOOKUP(D7,DB!A:K,11,0),"")</f>
        <v>R4</v>
      </c>
      <c r="C7" s="120">
        <v>1</v>
      </c>
      <c r="D7" s="121" t="s">
        <v>37574</v>
      </c>
      <c r="E7" s="98" t="s">
        <v>39021</v>
      </c>
      <c r="F7" s="123">
        <v>45961.38858796296</v>
      </c>
      <c r="G7" s="124">
        <f ca="1">IFERROR(NOW()-F7,"")</f>
        <v>2.1965393520076759E-2</v>
      </c>
      <c r="H7" s="123">
        <v>45961.358738425923</v>
      </c>
      <c r="I7" s="119" t="str">
        <f>IFERROR(VLOOKUP(D7,DB!A:F,6,0),"")</f>
        <v>SCECO</v>
      </c>
      <c r="J7" s="119" t="str">
        <f>IFERROR(VLOOKUP(D7,DB!A:G,7,0),"")</f>
        <v>Dead+Dead</v>
      </c>
      <c r="K7" s="125" t="s">
        <v>39116</v>
      </c>
      <c r="L7" s="121" t="str">
        <f>IFERROR(VLOOKUP(D7,DB!A:I,9,0),"")</f>
        <v>Latis</v>
      </c>
    </row>
    <row r="8" spans="1:16" ht="15" customHeight="1">
      <c r="A8" s="119"/>
      <c r="B8" s="119" t="str">
        <f>IFERROR(VLOOKUP(D8,DB!A:K,11,0),"")</f>
        <v/>
      </c>
      <c r="C8" s="120"/>
      <c r="D8" s="121" t="s">
        <v>39121</v>
      </c>
      <c r="E8" s="98"/>
      <c r="F8" s="123"/>
      <c r="G8" s="124">
        <f ca="1">IFERROR(NOW()-F8,"")</f>
        <v>45961.41055335648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45961.41055335648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45961.41055335648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45961.41055335648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45961.41055335648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45961.41055335648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45961.41055335648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45961.41055335648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45961.41055335648</v>
      </c>
      <c r="H16" s="123"/>
      <c r="I16" s="119" t="str">
        <f>IFERROR(VLOOKUP(D16,DB!A:F,6,0),"")</f>
        <v/>
      </c>
      <c r="J16" s="119" t="str">
        <f>IFERROR(VLOOKUP(D16,DB!A:G,7,0),"")</f>
        <v/>
      </c>
      <c r="K16" s="125"/>
      <c r="L16" s="121" t="str">
        <f>IFERROR(VLOOKUP(D16,DB!A:I,9,0),"")</f>
        <v/>
      </c>
    </row>
    <row r="17" spans="1:12" ht="15" customHeight="1">
      <c r="A17" s="119"/>
      <c r="B17" s="119"/>
      <c r="C17" s="120"/>
      <c r="D17" s="121"/>
      <c r="E17" s="98"/>
      <c r="F17" s="123"/>
      <c r="G17" s="124">
        <f ca="1">IFERROR(NOW()-F17,"")</f>
        <v>45961.41055335648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45961.41055335648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45961.41055335648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45961.41055335648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45961.41055335648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45961.41055335648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45961.41055335648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45961.41055335648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45961.41055335648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45961.41055335648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45961.41055335648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45961.41055335648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45961.41055335648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45961.41055335648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45961.41055335648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45961.41055335648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45961.41055335648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45961.41055335648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45961.41055335648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45961.41055335648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45961.41055335648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45961.41055335648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45961.41055335648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45961.41055335648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45961.41055335648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45961.41055335648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45961.41055335648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45961.41055335648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45961.41055335648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45961.41055335648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45961.41055335648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45961.41055335648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45961.41055335648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45961.41055335648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45961.41055335648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45961.41055335648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45961.41055335648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45961.41055335648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45961.41055335648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45961.41055335648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45961.41055335648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45961.41055335648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45961.41055335648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45961.41055335648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45961.41055335648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45961.41055335648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45961.41055335648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45961.41055335648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45961.41055335648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45961.41055335648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45961.41055335648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45961.41055335648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45961.41055335648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45961.41055335648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45961.41055335648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45961.41055335648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45961.41055335648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45961.41055335648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45961.41055335648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45961.41055335648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45961.41055335648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45961.41055335648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45961.41055335648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45961.41055335648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45961.41055335648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45961.41055335648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45961.41055335648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45961.41055335648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45961.41055335648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45961.41055335648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45961.41055335648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45961.41055335648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45961.41055335648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45961.41055335648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45961.41055335648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45961.41055335648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45961.41055335648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45961.41055335648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45961.41055335648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45961.41055335648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45961.41055335648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45961.41055335648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45961.41055335648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45961.41055335648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45961.41055335648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45961.41055335648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45961.41055335648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45961.41055335648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45961.41055335648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45961.41055335648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45961.41055335648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45961.41055335648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45961.41055335648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45961.41055335648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45961.41055335648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45961.41055335648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45961.41055335648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45961.41055335648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45961.41055335648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45961.41055335648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45961.41055335648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45961.41055335648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45961.41055335648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45961.41055335648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45961.41055335648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45961.41055335648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45961.41055335648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45961.41055335648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45961.41055335648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45961.41055335648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45961.41055335648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45961.41055335648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45961.41055335648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45961.41055335648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45961.41055335648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45961.41055335648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45961.41055335648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45961.41055335648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45961.41055335648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45961.41055335648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45961.41055335648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45961.41055335648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45961.41055335648</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45961.41055335648</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69.578493055552826</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39102</v>
      </c>
      <c r="F3" s="38">
        <v>45926.188877314817</v>
      </c>
      <c r="G3" s="144">
        <f t="shared" ref="G3" ca="1" si="0">IFERROR(NOW()-F3,"")</f>
        <v>35.221676041663159</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39102</v>
      </c>
      <c r="F4" s="153">
        <v>45948.661111111112</v>
      </c>
      <c r="G4" s="154">
        <f ca="1">IFERROR(NOW()-F4,"")</f>
        <v>12.749442245367391</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45961.410553240741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45961.410553240741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45961.410553240741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45961.410553240741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45961.410553240741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45961.410553240741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45961.410553240741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45961.410553240741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45961.410553240741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45961.410553240741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45961.410553240741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45961.410553240741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45961.410553240741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45961.410553240741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45961.410553240741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45961.410553240741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45961.410553240741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45961.410553240741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45961.410553240741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45961.410553240741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45961.410553240741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45961.410553240741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45961.410553240741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45961.410553240741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45961.410553240741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45961.410553240741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45961.410553240741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45961.410553240741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45961.410553240741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45961.410553240741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45961.410553240741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45961.410553240741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45961.410553240741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45961.410553240741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45961.410553240741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45961.410553240741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45961.410553240741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45961.410553240741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45961.410553240741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45961.410553240741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45961.410553240741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45961.410553240741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45961.410553240741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45961.410553240741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45961.410553240741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45961.410553240741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45961.410553240741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45961.410553240741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45961.410553240741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45961.410553240741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45961.410553240741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45961.410553240741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45961.410553240741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45961.410553240741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45961.410553240741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45961.410553240741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45961.410553240741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45961.410553240741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45961.410553240741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45961.410553240741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45961.410553240741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45961.410553240741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45961.410553240741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45961.410553240741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45961.410553240741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45961.410553240741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45961.410553240741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45961.410553240741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45961.410553240741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45961.410553240741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45961.410553240741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45961.410553240741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45961.410553240741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45961.410553240741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45961.410553240741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45961.410553240741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45961.410553240741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45961.410553240741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45961.410553240741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45961.410553240741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45961.410553240741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45961.410553240741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45961.410553240741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45961.410553240741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45961.410553240741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45961.410553240741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45961.410553240741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45961.410553240741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45961.410553240741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45961.410553240741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45961.410553240741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45961.410553240741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45961.410553240741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45961.410553240741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45961.410553240741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45961.410553240741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45961.410553240741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45961.410553240741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45961.410553240741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45961.410553240741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45961.410553240741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45961.410553240741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45961.410553240741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45961.410553240741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45961.410553240741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45961.410553240741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45961.410553240741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45961.410553240741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45961.410553240741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45961.410553240741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45961.410553240741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45961.410553240741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45961.410553240741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45961.410553240741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45961.410553240741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45961.410553240741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45961.410553240741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45961.410553240741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45961.410553240741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45961.410553240741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45961.410553240741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45961.410553240741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45961.410553240741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45961.410553240741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45961.410553240741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45961.410553240741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45961.410553240741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45961.410553240741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45961.410553240741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45961.410553240741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45961.410553240741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45961.410553240741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45961.410553240741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45961.410553240741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45961.410553240741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45961.410553240741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45961.410553240741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45961.410553240741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45961.410553240741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45961.410553240741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45961.410553240741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45961.410553240741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45961.410553240741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45961.410553240741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45961.410553240741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45961.410553240741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45961.410553240741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45961.410553240741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45961.410553240741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45961.410553240741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45961.410553240741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45961.410553240741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45961.410553240741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45961.410553240741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45961.410553240741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45961.410553240741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45961.410553240741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45961.410553240741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45961.410553240741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45961.410553240741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45961.410553240741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45961.410553240741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45961.410553240741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45961.410553240741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45961.410553240741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45961.410553240741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45961.410553240741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45961.410553240741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45961.410553240741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45961.410553240741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45961.410553240741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45961.410553240741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45961.410553240741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45961.410553240741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45961.410553240741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45961.410553240741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45961.410553240741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45961.410553240741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45961.410553240741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45961.410553240741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45961.410553240741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45961.410553240741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45961.410553240741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45961.410553240741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45961.410553240741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45961.410553240741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45961.410553240741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45961.410553240741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45961.410553240741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45961.410553240741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45961.410553240741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45961.410553240741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45961.410553240741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45961.410553240741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45961.410553240741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45961.410553240741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45961.410553240741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45961.410553240741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45961.410553240741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45961.410553240741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45961.410553240741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45961.410553240741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45961.410553240741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45961.410553240741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45961.410553240741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45961.410553240741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45961.410553240741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45961.410553240741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45961.410553240741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45961.410553240741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45961.410553240741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45961.410553240741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45961.410553240741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45961.410553240741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45961.410553240741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45961.410553240741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45961.410553240741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45961.410553240741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45961.410553240741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45961.410553240741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45961.410553240741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45961.410553240741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45961.410553240741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45961.410553240741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45961.410553240741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45961.410553240741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45961.410553240741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45961.410553240741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45961.410553240741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45961.41055335648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45961.41055335648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45961.41055335648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45961.41055335648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45961.41055335648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45961.41055335648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45961.41055335648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45961.41055335648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45961.41055335648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45961.41055335648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45961.41055335648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45961.41055335648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45961.41055335648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45961.41055335648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45961.41055335648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45961.41055335648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45961.41055335648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45961.41055335648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45961.41055335648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45961.41055335648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45961.41055335648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45961.41055335648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45961.41055335648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45961.41055335648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45961.41055335648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45961.41055335648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45961.41055335648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45961.41055335648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45961.41055335648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45961.41055335648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45961.41055335648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45961.41055335648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45961.41055335648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45961.41055335648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45961.41055335648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45961.41055335648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45961.41055335648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45961.41055335648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45961.41055335648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45961.41055335648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45961.41055335648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45961.41055335648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45961.41055335648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45961.41055335648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45961.41055335648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45961.41055335648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45961.41055335648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45961.41055335648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45961.41055335648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45961.41055335648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45961.41055335648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45961.41055335648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45961.41055335648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45961.41055335648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45961.41055335648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45961.41055335648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45961.41055335648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45961.41055335648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45961.41055335648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45961.41055335648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45961.41055335648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45961.41055335648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45961.41055335648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45961.41055335648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45961.41055335648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45961.41055335648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45961.41055335648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45961.41055335648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45961.41055335648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45961.41055335648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45961.41055335648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45961.41055335648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45961.41055335648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45961.41055335648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45961.41055335648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45961.41055335648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45961.41055335648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45961.41055335648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45961.41055335648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45961.41055335648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45961.41055335648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45961.41055335648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45961.41055335648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45961.41055335648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45961.41055335648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45961.41055335648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45961.41055335648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45961.41055335648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45961.41055335648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45961.41055335648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45961.41055335648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45961.41055335648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45961.41055335648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45961.41055335648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45961.41055335648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45961.41055335648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45961.41055335648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45961.41055335648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45961.41055335648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45961.41055335648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45961.41055335648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45961.41055335648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45961.41055335648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45961.41055335648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45961.41055335648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45961.41055335648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45961.41055335648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45961.41055335648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45961.41055335648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45961.41055335648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45961.41055335648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45961.41055335648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45961.41055335648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45961.41055335648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45961.41055335648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45961.41055335648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45961.41055335648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45961.41055335648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45961.41055335648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45961.41055335648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45961.41055335648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45961.41055335648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45961.41055335648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45961.41055335648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45961.41055335648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45961.41055335648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45961.41055335648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45961.41055335648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45961.41055335648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45961.41055335648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45961.41055335648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45961.41055335648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45961.41055335648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45961.41055335648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45961.41055335648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45961.41055335648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45961.41055335648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45961.41055335648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45961.41055335648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45961.41055335648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45961.41055335648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45961.41055335648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45961.41055335648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45961.41055335648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45961.41055335648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45961.41055335648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45961.41055335648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45961.41055335648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45961.41055335648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45961.41055335648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45961.41055335648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45961.41055335648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45961.41055335648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45961.41055335648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45961.41055335648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45961.41055335648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45961.41055335648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45961.41055335648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45961.41055335648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45961.41055335648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45961.41055335648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2</v>
      </c>
      <c r="D2" s="103" t="s">
        <v>29994</v>
      </c>
      <c r="E2" s="106" t="s">
        <v>39021</v>
      </c>
      <c r="F2" s="107">
        <v>45961.39230324074</v>
      </c>
      <c r="G2" s="77">
        <f ca="1">IFERROR(NOW()-F2,"")</f>
        <v>1.825000000098953E-2</v>
      </c>
      <c r="H2" s="107">
        <v>45961.382719907408</v>
      </c>
      <c r="I2" s="103" t="str">
        <f>IFERROR(VLOOKUP(D2,DB!A:F,6,0),"")</f>
        <v>SCECO</v>
      </c>
      <c r="J2" s="102" t="str">
        <f>IFERROR(VLOOKUP(D2,DB!A:G,7,0),"")</f>
        <v>Dead</v>
      </c>
      <c r="K2" s="108" t="s">
        <v>39129</v>
      </c>
      <c r="L2" s="109" t="str">
        <f>IFERROR(VLOOKUP(D2,DB!A:I,9,0),"")</f>
        <v>Latis</v>
      </c>
    </row>
    <row r="3" spans="1:16383" ht="31.5" customHeight="1">
      <c r="A3" s="104" t="s">
        <v>39130</v>
      </c>
      <c r="B3" s="103" t="str">
        <f>IFERROR(VLOOKUP(D3,DB!A:K,11,0),"")</f>
        <v>R6</v>
      </c>
      <c r="C3" s="105">
        <v>1</v>
      </c>
      <c r="D3" s="103" t="s">
        <v>35676</v>
      </c>
      <c r="E3" s="106" t="s">
        <v>39021</v>
      </c>
      <c r="F3" s="107"/>
      <c r="G3" s="77">
        <f ca="1">IFERROR(NOW()-F3,"-")</f>
        <v>45961.410553240741</v>
      </c>
      <c r="H3" s="107">
        <v>45961.382719907408</v>
      </c>
      <c r="I3" s="103" t="str">
        <f>IFERROR(VLOOKUP(D3,DB!A:F,6,0),"")</f>
        <v>SCECO</v>
      </c>
      <c r="J3" s="102" t="str">
        <f>IFERROR(VLOOKUP(D3,DB!A:G,7,0),"")</f>
        <v>Dead</v>
      </c>
      <c r="K3" s="108" t="s">
        <v>39131</v>
      </c>
      <c r="L3" s="109" t="str">
        <f>IFERROR(VLOOKUP(D3,DB!A:I,9,0),"")</f>
        <v>Latis</v>
      </c>
    </row>
    <row r="4" spans="1:16383" ht="31.5" customHeight="1">
      <c r="A4" s="104"/>
      <c r="B4" s="103" t="str">
        <f>IFERROR(VLOOKUP(D4,DB!A:K,11,0),"")</f>
        <v/>
      </c>
      <c r="C4" s="105"/>
      <c r="D4" s="103"/>
      <c r="E4" s="106"/>
      <c r="F4" s="107"/>
      <c r="G4" s="77">
        <f ca="1">IFERROR(NOW()-F4,"-")</f>
        <v>45961.410553240741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45961.410553240741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45961.410553240741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45961.410553240741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45961.410553240741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45961.410553240741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45961.410553240741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45961.410553240741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45961.410553240741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45961.410553240741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45961.410553240741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45961.410553240741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45961.410553240741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45961.410553240741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45961.410553240741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45961.410553240741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45961.410553240741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45961.410553240741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45961.410553240741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45961.410553240741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45961.410553240741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45961.410553240741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45961.410553240741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45961.410553240741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45961.410553240741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45961.410553240741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45961.410553240741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45961.410553240741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45961.410553240741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45961.410553240741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45961.410553240741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45961.410553240741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45961.410553240741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45961.410553240741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45961.410553240741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45961.410553240741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45961.410553240741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45961.410553240741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45961.410553240741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45961.410553240741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45961.410553240741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45961.410553240741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45961.410553240741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45961.410553240741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45961.410553240741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45961.410553240741</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2025-10-31T06:51:40Z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