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58" documentId="13_ncr:1_{F6CB121F-512D-4AA6-A0C1-0FB36C537598}" xr6:coauthVersionLast="47" xr6:coauthVersionMax="47" xr10:uidLastSave="{8384F447-6EF1-446B-83C3-7BBDDF12904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<sst xmlns="http://schemas.openxmlformats.org/spreadsheetml/2006/main" count="179028" uniqueCount="39107">
  <si>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</si>
  <si>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</si>
  <si>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</si>
  <si>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</si>
  <si>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</si>
  <si>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</si>
  <si>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</si>
  <si>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</si>
  <si>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</si>
  <si>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</si>
  <si>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</si>
  <si>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</si>
  <si>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</si>
  <si>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</si>
  <si>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</si>
  <si>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</si>
  <si>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</si>
  <si>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</si>
  <si>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</si>
  <si>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</si>
  <si>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</si>
  <si>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</si>
  <si>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</si>
  <si>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</si>
  <si>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</si>
  <si>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</si>
  <si>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</si>
  <si>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</si>
  <si>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</si>
  <si>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</si>
  <si>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</si>
  <si>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</si>
  <si>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</si>
  <si>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</si>
  <si>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</si>
  <si>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</si>
  <si>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</si>
  <si>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</si>
  <si>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</si>
  <si>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</si>
  <si>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</si>
  <si>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</si>
  <si>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</si>
  <si>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</si>
  <si>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</si>
  <si>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</si>
  <si>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</si>
  <si>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</si>
  <si>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</si>
  <si>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</si>
  <si>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</si>
  <si>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</si>
  <si>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</si>
  <si>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</si>
  <si>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</si>
  <si>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</si>
  <si>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</si>
  <si>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</si>
  <si>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</si>
  <si>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</si>
  <si>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</si>
  <si>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</si>
  <si>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</si>
  <si>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</si>
  <si>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</si>
  <si>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</si>
  <si>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</si>
  <si>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</si>
  <si>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</si>
  <si>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</si>
  <si>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</si>
  <si>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</si>
  <si>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</si>
  <si>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</si>
  <si>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</si>
  <si>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</si>
  <si>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</si>
  <si>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</si>
  <si>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</si>
  <si>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</si>
  <si>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</si>
  <si>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</si>
  <si>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</si>
  <si>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</si>
  <si>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</si>
  <si>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</si>
  <si>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</si>
  <si>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</si>
  <si>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</si>
  <si>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</si>
  <si>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</si>
  <si>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</si>
  <si>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</si>
  <si>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</si>
  <si>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</si>
  <si>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</si>
  <si>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</si>
  <si>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</si>
  <si>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</si>
  <si>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</si>
  <si>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</si>
  <si>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</si>
  <si>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</si>
  <si>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</si>
  <si>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</si>
  <si>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</si>
  <si>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</si>
  <si>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</si>
  <si>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</si>
  <si>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</si>
  <si>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</si>
  <si>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</si>
  <si>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</si>
  <si>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</si>
  <si>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</si>
  <si>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</si>
  <si>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</si>
  <si>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</si>
  <si>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</si>
  <si>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</si>
  <si>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</si>
  <si>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</si>
  <si>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</si>
  <si>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</si>
  <si>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</si>
  <si>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</si>
  <si>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</si>
  <si>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</si>
  <si>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</si>
  <si>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</si>
  <si>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</si>
  <si>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</si>
  <si>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</si>
  <si>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</si>
  <si>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</si>
  <si>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</si>
  <si>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</si>
  <si>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</si>
  <si>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</si>
  <si>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</si>
  <si>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</si>
  <si>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</si>
  <si>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</si>
  <si>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</si>
  <si>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</si>
  <si>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</si>
  <si>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</si>
  <si>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</si>
  <si>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</si>
  <si>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</si>
  <si>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</si>
  <si>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</si>
  <si>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</si>
  <si>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</si>
  <si>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</si>
  <si>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</si>
  <si>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</si>
  <si>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</si>
  <si>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</si>
  <si>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</si>
  <si>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</si>
  <si>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</si>
  <si>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</si>
  <si>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</si>
  <si>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</si>
  <si>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</si>
  <si>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</si>
  <si>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</si>
  <si>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</si>
  <si>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</si>
  <si>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</si>
  <si>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</si>
  <si>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</si>
  <si>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</si>
  <si>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</si>
  <si>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</si>
  <si>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</si>
  <si>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</si>
  <si>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</si>
  <si>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</si>
  <si>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</si>
  <si>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</si>
  <si>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</si>
  <si>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</si>
  <si>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</si>
  <si>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</si>
  <si>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</si>
  <si>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</si>
  <si>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</si>
  <si>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</si>
  <si>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</si>
  <si>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</si>
  <si>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</si>
  <si>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</si>
  <si>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</si>
  <si>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</si>
  <si>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</si>
  <si>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</si>
  <si>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</si>
  <si>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</si>
  <si>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</si>
  <si>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</si>
  <si>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</si>
  <si>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</si>
  <si>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</si>
  <si>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</si>
  <si>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</si>
  <si>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</si>
  <si>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</si>
  <si>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</si>
  <si>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</si>
  <si>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</si>
  <si>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</si>
  <si>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</si>
  <si>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</si>
  <si>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</si>
  <si>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</si>
  <si>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</si>
  <si>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</si>
  <si>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</si>
  <si>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</si>
  <si>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</si>
  <si>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</si>
  <si>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</si>
  <si>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</si>
  <si>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</si>
  <si>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</si>
  <si>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</si>
  <si>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</si>
  <si>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</si>
  <si>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</si>
  <si>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</si>
  <si>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</si>
  <si>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</si>
  <si>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</si>
  <si>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</si>
  <si>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</si>
  <si>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</si>
  <si>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</si>
  <si>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</si>
  <si>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</si>
  <si>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</si>
  <si>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</si>
  <si>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</si>
  <si>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</si>
  <si>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</si>
  <si>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</si>
  <si>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</si>
  <si>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</si>
  <si>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</si>
  <si>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</si>
  <si>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</si>
  <si>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</si>
  <si>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</si>
  <si>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</si>
  <si>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</si>
  <si>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</si>
  <si>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</si>
  <si>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</si>
  <si>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</si>
  <si>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</si>
  <si>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</si>
  <si>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</si>
  <si>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</si>
  <si>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</si>
  <si>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</si>
  <si>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</si>
  <si>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</si>
  <si>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</si>
  <si>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</si>
  <si>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</si>
  <si>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</si>
  <si>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</si>
  <si>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</si>
  <si>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</si>
  <si>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</si>
  <si>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</si>
  <si>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</si>
  <si>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</si>
  <si>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</si>
  <si>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</si>
  <si>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</si>
  <si>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</si>
  <si>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</si>
  <si>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</si>
  <si>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</si>
  <si>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</si>
  <si>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</si>
  <si>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</si>
  <si>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</si>
  <si>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</si>
  <si>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</si>
  <si>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</si>
  <si>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</si>
  <si>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</si>
  <si>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</si>
  <si>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</si>
  <si>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</si>
  <si>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</si>
  <si>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</si>
  <si>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</si>
  <si>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</si>
  <si>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</si>
  <si>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</si>
  <si>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</si>
  <si>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</si>
  <si>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</si>
  <si>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</si>
  <si>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</si>
  <si>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</si>
  <si>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</si>
  <si>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</si>
  <si>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</si>
  <si>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</si>
  <si>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</si>
  <si>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</si>
  <si>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</si>
  <si>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</si>
  <si>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</si>
  <si>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</si>
  <si>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</si>
  <si>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</si>
  <si>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</si>
  <si>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</si>
  <si>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</si>
  <si>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</si>
  <si>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</si>
  <si>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</si>
  <si>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</si>
  <si>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</si>
  <si>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</si>
  <si>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</si>
  <si>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</si>
  <si>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</si>
  <si>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</si>
  <si>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</si>
  <si>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</si>
  <si>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</si>
  <si>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</si>
  <si>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</si>
  <si>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</si>
  <si>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</si>
  <si>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</si>
  <si>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</si>
  <si>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</si>
  <si>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</si>
  <si>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</si>
  <si>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</si>
  <si>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</si>
  <si>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</si>
  <si>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</si>
  <si>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</si>
  <si>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</si>
  <si>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</si>
  <si>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</si>
  <si>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</si>
  <si>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</si>
  <si>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</si>
  <si>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</si>
  <si>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</si>
  <si>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</si>
  <si>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</si>
  <si>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</si>
  <si>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</si>
  <si>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</si>
  <si>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</si>
  <si>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</si>
  <si>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</si>
  <si>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</si>
  <si>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</si>
  <si>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</si>
  <si>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</si>
  <si>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</si>
  <si>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</si>
  <si>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</si>
  <si>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</si>
  <si>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</si>
  <si>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</si>
  <si>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</si>
  <si>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</si>
  <si>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</si>
  <si>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</si>
  <si>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</si>
  <si>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</si>
  <si>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</si>
  <si>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</si>
  <si>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</si>
  <si>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</si>
  <si>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</si>
  <si>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</si>
  <si>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</si>
  <si>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</si>
  <si>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</si>
  <si>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</si>
  <si>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</si>
  <si>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</si>
  <si>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</si>
  <si>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</si>
  <si>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</si>
  <si>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</si>
  <si>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</si>
  <si>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</si>
  <si>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</si>
  <si>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</si>
  <si>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</si>
  <si>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</si>
  <si>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</si>
  <si>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</si>
  <si>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</si>
  <si>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</si>
  <si>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</si>
  <si>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</si>
  <si>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</si>
  <si>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</si>
  <si>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</si>
  <si>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</si>
  <si>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</si>
  <si>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</si>
  <si>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</si>
  <si>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</si>
  <si>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</si>
  <si>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</si>
  <si>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</si>
  <si>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</si>
  <si>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</si>
  <si>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</si>
  <si>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</si>
  <si>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</si>
  <si>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</si>
  <si>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</si>
  <si>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</si>
  <si>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</si>
  <si>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</si>
  <si>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</si>
  <si>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</si>
  <si>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</si>
  <si>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</si>
  <si>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</si>
  <si>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</si>
  <si>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</si>
  <si>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</si>
  <si>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</si>
  <si>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</si>
  <si>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</si>
  <si>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</si>
  <si>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</si>
  <si>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</si>
  <si>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</si>
  <si>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</si>
  <si>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</si>
  <si>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</si>
  <si>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</si>
  <si>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</si>
  <si>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</si>
  <si>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</si>
  <si>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</si>
  <si>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</si>
  <si>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</si>
  <si>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</si>
  <si>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</si>
  <si>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</si>
  <si>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</si>
  <si>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</si>
  <si>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</si>
  <si>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</si>
  <si>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</si>
  <si>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</si>
  <si>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</si>
  <si>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</si>
  <si>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</si>
  <si>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</si>
  <si>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</si>
  <si>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</si>
  <si>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</si>
  <si>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</si>
  <si>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</si>
  <si>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</si>
  <si>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</si>
  <si>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</si>
  <si>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</si>
  <si>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</si>
  <si>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</si>
  <si>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</si>
  <si>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</si>
  <si>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</si>
  <si>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</si>
  <si>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</si>
  <si>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</si>
  <si>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</si>
  <si>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</si>
  <si>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</si>
  <si>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</si>
  <si>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</si>
  <si>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</si>
  <si>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</si>
  <si>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</si>
  <si>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</si>
  <si>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</si>
  <si>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</si>
  <si>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</si>
  <si>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</si>
  <si>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</si>
  <si>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</si>
  <si>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</si>
  <si>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</si>
  <si>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</si>
  <si>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</si>
  <si>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</si>
  <si>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</si>
  <si>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</si>
  <si>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</si>
  <si>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</si>
  <si>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</si>
  <si>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</si>
  <si>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</si>
  <si>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</si>
  <si>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</si>
  <si>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</si>
  <si>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</si>
  <si>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</si>
  <si>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</si>
  <si>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</si>
  <si>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</si>
  <si>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</si>
  <si>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</si>
  <si>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</si>
  <si>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</si>
  <si>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</si>
  <si>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</si>
  <si>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</si>
  <si>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</si>
  <si>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</si>
  <si>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</si>
  <si>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</si>
  <si>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</si>
  <si>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</si>
  <si>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</si>
  <si>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</si>
  <si>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</si>
  <si>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</si>
  <si>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</si>
  <si>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</si>
  <si>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</si>
  <si>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</si>
  <si>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</si>
  <si>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</si>
  <si>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</si>
  <si>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</si>
  <si>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</si>
  <si>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</si>
  <si>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</si>
  <si>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</si>
  <si>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</si>
  <si>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</si>
  <si>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</si>
  <si>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</si>
  <si>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</si>
  <si>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</si>
  <si>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</si>
  <si>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</si>
  <si>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</si>
  <si>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</si>
  <si>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</si>
  <si>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</si>
  <si>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</si>
  <si>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</si>
  <si>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</si>
  <si>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</si>
  <si>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</si>
  <si>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</si>
  <si>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</si>
  <si>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</si>
  <si>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</si>
  <si>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</si>
  <si>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</si>
  <si>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</si>
  <si>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</si>
  <si>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</si>
  <si>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</si>
  <si>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</si>
  <si>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</si>
  <si>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</si>
  <si>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</si>
  <si>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</si>
  <si>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</si>
  <si>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</si>
  <si>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</si>
  <si>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</si>
  <si>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</si>
  <si>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</si>
  <si>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</si>
  <si>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</si>
  <si>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</si>
  <si>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</si>
  <si>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</si>
  <si>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</si>
  <si>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</si>
  <si>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</si>
  <si>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</si>
  <si>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</si>
  <si>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</si>
  <si>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</si>
  <si>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</si>
  <si>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</si>
  <si>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</si>
  <si>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</si>
  <si>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</si>
  <si>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</si>
  <si>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</si>
  <si>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</si>
  <si>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</si>
  <si>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</si>
  <si>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</si>
  <si>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</si>
  <si>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</si>
  <si>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</si>
  <si>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</si>
  <si>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</si>
  <si>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</si>
  <si>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</si>
  <si>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</si>
  <si>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</si>
  <si>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</si>
  <si>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</si>
  <si>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</si>
  <si>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</si>
  <si>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</si>
  <si>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</si>
  <si>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</si>
  <si>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</si>
  <si>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</si>
  <si>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</si>
  <si>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</si>
  <si>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</si>
  <si>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</si>
  <si>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</si>
  <si>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</si>
  <si>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</si>
  <si>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</si>
  <si>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</si>
  <si>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</si>
  <si>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</si>
  <si>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</si>
  <si>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</si>
  <si>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</si>
  <si>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</si>
  <si>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</si>
  <si>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</si>
  <si>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</si>
  <si>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</si>
  <si>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</si>
  <si>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</si>
  <si>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</si>
  <si>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</si>
  <si>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</si>
  <si>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</si>
  <si>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</si>
  <si>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</si>
  <si>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</si>
  <si>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</si>
  <si>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</si>
  <si>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</si>
  <si>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</si>
  <si>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</si>
  <si>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</si>
  <si>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</si>
  <si>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</si>
  <si>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</si>
  <si>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</si>
  <si>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</si>
  <si>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</si>
  <si>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</si>
  <si>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</si>
  <si>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</si>
  <si>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</si>
  <si>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</si>
  <si>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</si>
  <si>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</si>
  <si>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</si>
  <si>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</si>
  <si>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</si>
  <si>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</si>
  <si>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</si>
  <si>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</si>
  <si>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</si>
  <si>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</si>
  <si>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</si>
  <si>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</si>
  <si>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</si>
  <si>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</si>
  <si>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</si>
  <si>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</si>
  <si>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</si>
  <si>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</si>
  <si>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</si>
  <si>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</si>
  <si>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</si>
  <si>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</si>
  <si>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</si>
  <si>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</si>
  <si>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</si>
  <si>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</si>
  <si>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</si>
  <si>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</si>
  <si>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</si>
  <si>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</si>
  <si>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</si>
  <si>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</si>
  <si>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</si>
  <si>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</si>
  <si>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</si>
  <si>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</si>
  <si>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</si>
  <si>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</si>
  <si>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</si>
  <si>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</si>
  <si>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</si>
  <si>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</si>
  <si>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</si>
  <si>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</si>
  <si>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</si>
  <si>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</si>
  <si>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</si>
  <si>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</si>
  <si>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</si>
  <si>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</si>
  <si>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</si>
  <si>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</si>
  <si>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</si>
  <si>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</si>
  <si>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</si>
  <si>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</si>
  <si>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</si>
  <si>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</si>
  <si>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</si>
  <si>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</si>
  <si>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</si>
  <si>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</si>
  <si>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</si>
  <si>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</si>
  <si>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</si>
  <si>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</si>
  <si>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</si>
  <si>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</si>
  <si>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</si>
  <si>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</si>
  <si>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</si>
  <si>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</si>
  <si>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</si>
  <si>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</si>
  <si>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</si>
  <si>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</si>
  <si>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</si>
  <si>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</si>
  <si>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</si>
  <si>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</si>
  <si>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</si>
  <si>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</si>
  <si>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</si>
  <si>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</si>
  <si>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</si>
  <si>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</si>
  <si>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</si>
  <si>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</si>
  <si>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</si>
  <si>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</si>
  <si>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</si>
  <si>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</si>
  <si>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</si>
  <si>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</si>
  <si>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</si>
  <si>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</si>
  <si>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</si>
  <si>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</si>
  <si>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</si>
  <si>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</si>
  <si>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</si>
  <si>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</si>
  <si>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</si>
  <si>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</si>
  <si>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</si>
  <si>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</si>
  <si>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</si>
  <si>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</si>
  <si>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</si>
  <si>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</si>
  <si>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</si>
  <si>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</si>
  <si>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</si>
  <si>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</si>
  <si>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</si>
  <si>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</si>
  <si>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</si>
  <si>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</si>
  <si>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</si>
  <si>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</si>
  <si>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</si>
  <si>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</si>
  <si>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</si>
  <si>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</si>
  <si>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</si>
  <si>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</si>
  <si>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</si>
  <si>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</si>
  <si>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</si>
  <si>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</si>
  <si>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</si>
  <si>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</si>
  <si>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</si>
  <si>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</si>
  <si>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</si>
  <si>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</si>
  <si>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</si>
  <si>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</si>
  <si>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</si>
  <si>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</si>
  <si>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</si>
  <si>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</si>
  <si>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</si>
  <si>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</si>
  <si>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</si>
  <si>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</si>
  <si>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</si>
  <si>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</si>
  <si>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</si>
  <si>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</si>
  <si>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</si>
  <si>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</si>
  <si>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</si>
  <si>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</si>
  <si>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</si>
  <si>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</si>
  <si>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</si>
  <si>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</si>
  <si>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</si>
  <si>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</si>
  <si>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</si>
  <si>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</si>
  <si>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</si>
  <si>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</si>
  <si>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</si>
  <si>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</si>
  <si>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</si>
  <si>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</si>
  <si>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</si>
  <si>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</si>
  <si>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</si>
  <si>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</si>
  <si>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</si>
  <si>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</si>
  <si>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</si>
  <si>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</si>
  <si>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</si>
  <si>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</si>
  <si>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</si>
  <si>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</si>
  <si>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</si>
  <si>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</si>
  <si>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</si>
  <si>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</si>
  <si>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</si>
  <si>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</si>
  <si>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</si>
  <si>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</si>
  <si>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</si>
  <si>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</si>
  <si>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</si>
  <si>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</si>
  <si>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</si>
  <si>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</si>
  <si>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</si>
  <si>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</si>
  <si>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</si>
  <si>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</si>
  <si>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</si>
  <si>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</si>
  <si>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</si>
  <si>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</si>
  <si>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</si>
  <si>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</si>
  <si>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</si>
  <si>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</si>
  <si>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</si>
  <si>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</si>
  <si>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</si>
  <si>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</si>
  <si>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</si>
  <si>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</si>
  <si>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</si>
  <si>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</si>
  <si>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</si>
  <si>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</si>
  <si>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</si>
  <si>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</si>
  <si>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</si>
  <si>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</si>
  <si>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</si>
  <si>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</si>
  <si>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</si>
  <si>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</si>
  <si>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</si>
  <si>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</si>
  <si>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</si>
  <si>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</si>
  <si>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</si>
  <si>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</si>
  <si>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</si>
  <si>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</si>
  <si>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</si>
  <si>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</si>
  <si>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</si>
  <si>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</si>
  <si>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</si>
  <si>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</si>
  <si>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</si>
  <si>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</si>
  <si>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</si>
  <si>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</si>
  <si>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</si>
  <si>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</si>
  <si>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</si>
  <si>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</si>
  <si>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</si>
  <si>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</si>
  <si>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</si>
  <si>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</si>
  <si>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</si>
  <si>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</si>
  <si>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</si>
  <si>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</si>
  <si>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</si>
  <si>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</si>
  <si>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</si>
  <si>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</si>
  <si>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</si>
  <si>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</si>
  <si>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</si>
  <si>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</si>
  <si>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</si>
  <si>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</si>
  <si>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</si>
  <si>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</si>
  <si>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</si>
  <si>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</si>
  <si>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</si>
  <si>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</si>
  <si>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</si>
  <si>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</si>
  <si>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</si>
  <si>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</si>
  <si>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</si>
  <si>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</si>
  <si>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</si>
  <si>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</si>
  <si>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</si>
  <si>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</si>
  <si>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</si>
  <si>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</si>
  <si>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</si>
  <si>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</si>
  <si>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</si>
  <si>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</si>
  <si>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</si>
  <si>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</si>
  <si>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</si>
  <si>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</si>
  <si>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</si>
  <si>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</si>
  <si>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</si>
  <si>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</si>
  <si>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</si>
  <si>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</si>
  <si>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</si>
  <si>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</si>
  <si>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</si>
  <si>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</si>
  <si>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</si>
  <si>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</si>
  <si>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</si>
  <si>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</si>
  <si>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</si>
  <si>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</si>
  <si>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</si>
  <si>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</si>
  <si>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</si>
  <si>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</si>
  <si>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</si>
  <si>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</si>
  <si>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</si>
  <si>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</si>
  <si>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</si>
  <si>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</si>
  <si>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</si>
  <si>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</si>
  <si>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</si>
  <si>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</si>
  <si>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</si>
  <si>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</si>
  <si>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</si>
  <si>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</si>
  <si>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</si>
  <si>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</si>
  <si>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</si>
  <si>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</si>
  <si>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</si>
  <si>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</si>
  <si>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</si>
  <si>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</si>
  <si>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</si>
  <si>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</si>
  <si>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</si>
  <si>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</si>
  <si>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</si>
  <si>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</si>
  <si>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</si>
  <si>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</si>
  <si>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</si>
  <si>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</si>
  <si>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</si>
  <si>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</si>
  <si>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</si>
  <si>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</si>
  <si>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</si>
  <si>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</si>
  <si>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</si>
  <si>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</si>
  <si>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</si>
  <si>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</si>
  <si>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</si>
  <si>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</si>
  <si>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</si>
  <si>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</si>
  <si>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</si>
  <si>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</si>
  <si>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</si>
  <si>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</si>
  <si>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</si>
  <si>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</si>
  <si>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</si>
  <si>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</si>
  <si>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</si>
  <si>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</si>
  <si>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</si>
  <si>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</si>
  <si>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</si>
  <si>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</si>
  <si>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</si>
  <si>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</si>
  <si>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</si>
  <si>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</si>
  <si>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</si>
  <si>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</si>
  <si>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</si>
  <si>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</si>
  <si>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</si>
  <si>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</si>
  <si>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</si>
  <si>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</si>
  <si>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</si>
  <si>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</si>
  <si>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</si>
  <si>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</si>
  <si>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</si>
  <si>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</si>
  <si>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</si>
  <si>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</si>
  <si>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</si>
  <si>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</si>
  <si>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</si>
  <si>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</si>
  <si>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</si>
  <si>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</si>
  <si>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</si>
  <si>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</si>
  <si>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</si>
  <si>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</si>
  <si>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</si>
  <si>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</si>
  <si>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</si>
  <si>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</si>
  <si>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</si>
  <si>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</si>
  <si>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</si>
  <si>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</si>
  <si>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</si>
  <si>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</si>
  <si>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</si>
  <si>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</si>
  <si>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</si>
  <si>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</si>
  <si>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</si>
  <si>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</si>
  <si>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</si>
  <si>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</si>
  <si>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</si>
  <si>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</si>
  <si>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</si>
  <si>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</si>
  <si>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</si>
  <si>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</si>
  <si>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</si>
  <si>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</si>
  <si>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</si>
  <si>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</si>
  <si>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</si>
  <si>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</si>
  <si>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</si>
  <si>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</si>
  <si>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</si>
  <si>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</si>
  <si>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</si>
  <si>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</si>
  <si>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</si>
  <si>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</si>
  <si>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</si>
  <si>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</si>
  <si>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</si>
  <si>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</si>
  <si>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</si>
  <si>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</si>
  <si>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</si>
  <si>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</si>
  <si>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</si>
  <si>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</si>
  <si>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</si>
  <si>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</si>
  <si>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</si>
  <si>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</si>
  <si>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</si>
  <si>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</si>
  <si>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</si>
  <si>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</si>
  <si>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</si>
  <si>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</si>
  <si>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</si>
  <si>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</si>
  <si>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</si>
  <si>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</si>
  <si>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</si>
  <si>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</si>
  <si>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</si>
  <si>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</si>
  <si>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</si>
  <si>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</si>
  <si>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</si>
  <si>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</si>
  <si>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</si>
  <si>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</si>
  <si>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</si>
  <si>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</si>
  <si>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</si>
  <si>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</si>
  <si>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</si>
  <si>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</si>
  <si>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</si>
  <si>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</si>
  <si>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</si>
  <si>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</si>
  <si>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</si>
  <si>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</si>
  <si>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</si>
  <si>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</si>
  <si>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</si>
  <si>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</si>
  <si>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</si>
  <si>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</si>
  <si>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</si>
  <si>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</si>
  <si>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</si>
  <si>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</si>
  <si>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</si>
  <si>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</si>
  <si>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</si>
  <si>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</si>
  <si>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</si>
  <si>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</si>
  <si>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</si>
  <si>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</si>
  <si>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</si>
  <si>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</si>
  <si>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</si>
  <si>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</si>
  <si>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</si>
  <si>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</si>
  <si>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</si>
  <si>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</si>
  <si>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</si>
  <si>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</si>
  <si>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</si>
  <si>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</si>
  <si>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</si>
  <si>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</si>
  <si>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</si>
  <si>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</si>
  <si>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</si>
  <si>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</si>
  <si>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</si>
  <si>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</si>
  <si>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</si>
  <si>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</si>
  <si>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</si>
  <si>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</si>
  <si>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</si>
  <si>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</si>
  <si>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</si>
  <si>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</si>
  <si>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</si>
  <si>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</si>
  <si>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</si>
  <si>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</si>
  <si>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</si>
  <si>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</si>
  <si>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</si>
  <si>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</si>
  <si>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</si>
  <si>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</si>
  <si>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</si>
  <si>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</si>
  <si>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</si>
  <si>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</si>
  <si>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</si>
  <si>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</si>
  <si>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</si>
  <si>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</si>
  <si>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</si>
  <si>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</si>
  <si>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</si>
  <si>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</si>
  <si>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</si>
  <si>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</si>
  <si>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</si>
  <si>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</si>
  <si>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</si>
  <si>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</si>
  <si>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</si>
  <si>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</si>
  <si>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</si>
  <si>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</si>
  <si>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</si>
  <si>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</si>
  <si>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</si>
  <si>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</si>
  <si>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</si>
  <si>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</si>
  <si>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</si>
  <si>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</si>
  <si>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</si>
  <si>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</si>
  <si>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</si>
  <si>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</si>
  <si>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</si>
  <si>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</si>
  <si>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</si>
  <si>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</si>
  <si>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</si>
  <si>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</si>
  <si>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</si>
  <si>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</si>
  <si>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</si>
  <si>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</si>
  <si>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</si>
  <si>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</si>
  <si>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</si>
  <si>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</si>
  <si>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</si>
  <si>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</si>
  <si>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</si>
  <si>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</si>
  <si>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</si>
  <si>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</si>
  <si>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</si>
  <si>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</si>
  <si>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</si>
  <si>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</si>
  <si>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</si>
  <si>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</si>
  <si>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</si>
  <si>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</si>
  <si>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</si>
  <si>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</si>
  <si>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</si>
  <si>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</si>
  <si>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</si>
  <si>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</si>
  <si>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</si>
  <si>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</si>
  <si>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</si>
  <si>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</si>
  <si>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</si>
  <si>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</si>
  <si>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</si>
  <si>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</si>
  <si>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</si>
  <si>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</si>
  <si>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</si>
  <si>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</si>
  <si>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</si>
  <si>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</si>
  <si>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</si>
  <si>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</si>
  <si>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</si>
  <si>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</si>
  <si>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</si>
  <si>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</si>
  <si>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</si>
  <si>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</si>
  <si>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</si>
  <si>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</si>
  <si>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</si>
  <si>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</si>
  <si>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</si>
  <si>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</si>
  <si>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</si>
  <si>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</si>
  <si>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</si>
  <si>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</si>
  <si>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</si>
  <si>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</si>
  <si>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</si>
  <si>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</si>
  <si>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</si>
  <si>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</si>
  <si>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</si>
  <si>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</si>
  <si>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</si>
  <si>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</si>
  <si>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</si>
  <si>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</si>
  <si>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</si>
  <si>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</si>
  <si>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</si>
  <si>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</si>
  <si>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</si>
  <si>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</si>
  <si>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</si>
  <si>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</si>
  <si>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</si>
  <si>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</si>
  <si>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</si>
  <si>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</si>
  <si>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</si>
  <si>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</si>
  <si>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</si>
  <si>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</si>
  <si>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</si>
  <si>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</si>
  <si>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</si>
  <si>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</si>
  <si>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</si>
  <si>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</si>
  <si>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</si>
  <si>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</si>
  <si>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</si>
  <si>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</si>
  <si>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</si>
  <si>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</si>
  <si>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</si>
  <si>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</si>
  <si>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</si>
  <si>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</si>
  <si>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</si>
  <si>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</si>
  <si>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</si>
  <si>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</si>
  <si>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</si>
  <si>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</si>
  <si>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</si>
  <si>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</si>
  <si>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</si>
  <si>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</si>
  <si>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</si>
  <si>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</si>
  <si>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</si>
  <si>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</si>
  <si>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</si>
  <si>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</si>
  <si>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</si>
  <si>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</si>
  <si>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</si>
  <si>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</si>
  <si>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</si>
  <si>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</si>
  <si>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</si>
  <si>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</si>
  <si>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</si>
  <si>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</si>
  <si>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</si>
  <si>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</si>
  <si>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</si>
  <si>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</si>
  <si>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</si>
  <si>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</si>
  <si>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</si>
  <si>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</si>
  <si>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</si>
  <si>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</si>
  <si>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</si>
  <si>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</si>
  <si>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</si>
  <si>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</si>
  <si>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</si>
  <si>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</si>
  <si>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</si>
  <si>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</si>
  <si>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</si>
  <si>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</si>
  <si>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</si>
  <si>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</si>
  <si>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</si>
  <si>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</si>
  <si>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</si>
  <si>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</si>
  <si>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</si>
  <si>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</si>
  <si>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</si>
  <si>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</si>
  <si>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</si>
  <si>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</si>
  <si>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</si>
  <si>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</si>
  <si>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</si>
  <si>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</si>
  <si>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</si>
  <si>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</si>
  <si>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</si>
  <si>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</si>
  <si>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</si>
  <si>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</si>
  <si>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</si>
  <si>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</si>
  <si>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</si>
  <si>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</si>
  <si>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</si>
  <si>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</si>
  <si>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</si>
  <si>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</si>
  <si>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</si>
  <si>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</si>
  <si>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</si>
  <si>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</si>
  <si>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</si>
  <si>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</si>
  <si>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</si>
  <si>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</si>
  <si>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</si>
  <si>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</si>
  <si>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</si>
  <si>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</si>
  <si>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</si>
  <si>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</si>
  <si>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</si>
  <si>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</si>
  <si>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</si>
  <si>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</si>
  <si>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</si>
  <si>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</si>
  <si>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</si>
  <si>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</si>
  <si>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</si>
  <si>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</si>
  <si>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</si>
  <si>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</si>
  <si>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</si>
  <si>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</si>
  <si>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</si>
  <si>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</si>
  <si>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</si>
  <si>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</si>
  <si>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</si>
  <si>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</si>
  <si>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</si>
  <si>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</si>
  <si>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</si>
  <si>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</si>
  <si>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</si>
  <si>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</si>
  <si>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</si>
  <si>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</si>
  <si>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</si>
  <si>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</si>
  <si>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</si>
  <si>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</si>
  <si>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</si>
  <si>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</si>
  <si>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</si>
  <si>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</si>
  <si>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</si>
  <si>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</si>
  <si>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</si>
  <si>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</si>
  <si>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</si>
  <si>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</si>
  <si>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</si>
  <si>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</si>
  <si>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</si>
  <si>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</si>
  <si>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</si>
  <si>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</si>
  <si>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</si>
  <si>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</si>
  <si>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</si>
  <si>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</si>
  <si>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</si>
  <si>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</si>
  <si>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</si>
  <si>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</si>
  <si>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</si>
  <si>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</si>
  <si>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</si>
  <si>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</si>
  <si>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</si>
  <si>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</si>
  <si>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</si>
  <si>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</si>
  <si>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</si>
  <si>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</si>
  <si>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</si>
  <si>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</si>
  <si>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</si>
  <si>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</si>
  <si>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</si>
  <si>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</si>
  <si>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</si>
  <si>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</si>
  <si>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</si>
  <si>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</si>
  <si>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</si>
  <si>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</si>
  <si>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</si>
  <si>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</si>
  <si>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</si>
  <si>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</si>
  <si>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</si>
  <si>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</si>
  <si>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</si>
  <si>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</si>
  <si>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</si>
  <si>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</si>
  <si>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</si>
  <si>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</si>
  <si>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</si>
  <si>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</si>
  <si>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</si>
  <si>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</si>
  <si>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</si>
  <si>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</si>
  <si>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</si>
  <si>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</si>
  <si>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</si>
  <si>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</si>
  <si>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</si>
  <si>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</si>
  <si>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</si>
  <si>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</si>
  <si>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</si>
  <si>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</si>
  <si>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</si>
  <si>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</si>
  <si>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</si>
  <si>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</si>
  <si>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</si>
  <si>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</si>
  <si>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</si>
  <si>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</si>
  <si>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</si>
  <si>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</si>
  <si>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</si>
  <si>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</si>
  <si>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</si>
  <si>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</si>
  <si>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</si>
  <si>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</si>
  <si>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</si>
  <si>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</si>
  <si>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</si>
  <si>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</si>
  <si>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</si>
  <si>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</si>
  <si>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</si>
  <si>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</si>
  <si>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</si>
  <si>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</si>
  <si>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</si>
  <si>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</si>
  <si>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</si>
  <si>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</si>
  <si>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</si>
  <si>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</si>
  <si>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</si>
  <si>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</si>
  <si>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</si>
  <si>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</si>
  <si>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</si>
  <si>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</si>
  <si>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</si>
  <si>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</si>
  <si>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</si>
  <si>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</si>
  <si>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</si>
  <si>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</si>
  <si>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</si>
  <si>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</si>
  <si>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</si>
  <si>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</si>
  <si>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</si>
  <si>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</si>
  <si>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</si>
  <si>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</si>
  <si>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</si>
  <si>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</si>
  <si>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</si>
  <si>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</si>
  <si>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</si>
  <si>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</si>
  <si>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</si>
  <si>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</si>
  <si>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</si>
  <si>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</si>
  <si>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</si>
  <si>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</si>
  <si>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</si>
  <si>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</si>
  <si>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</si>
  <si>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</si>
  <si>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</si>
  <si>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</si>
  <si>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</si>
  <si>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</si>
  <si>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</si>
  <si>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</si>
  <si>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</si>
  <si>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</si>
  <si>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</si>
  <si>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</si>
  <si>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</si>
  <si>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</si>
  <si>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</si>
  <si>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</si>
  <si>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</si>
  <si>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</si>
  <si>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</si>
  <si>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</si>
  <si>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</si>
  <si>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</si>
  <si>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</si>
  <si>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</si>
  <si>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</si>
  <si>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</si>
  <si>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</si>
  <si>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</si>
  <si>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</si>
  <si>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</si>
  <si>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</si>
  <si>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</si>
  <si>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</si>
  <si>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</si>
  <si>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</si>
  <si>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</si>
  <si>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</si>
  <si>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</si>
  <si>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</si>
  <si>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</si>
  <si>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</si>
  <si>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</si>
  <si>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</si>
  <si>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</si>
  <si>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</si>
  <si>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</si>
  <si>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</si>
  <si>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</si>
  <si>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</si>
  <si>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</si>
  <si>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</si>
  <si>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</si>
  <si>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</si>
  <si>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</si>
  <si>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</si>
  <si>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</si>
  <si>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</si>
  <si>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</si>
  <si>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</si>
  <si>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</si>
  <si>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</si>
  <si>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</si>
  <si>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</si>
  <si>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</si>
  <si>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</si>
  <si>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</si>
  <si>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</si>
  <si>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</si>
  <si>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</si>
  <si>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</si>
  <si>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</si>
  <si>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</si>
  <si>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</si>
  <si>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</si>
  <si>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</si>
  <si>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</si>
  <si>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</si>
  <si>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</si>
  <si>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</si>
  <si>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</si>
  <si>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</si>
  <si>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</si>
  <si>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</si>
  <si>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</si>
  <si>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</si>
  <si>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</si>
  <si>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</si>
  <si>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</si>
  <si>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</si>
  <si>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</si>
  <si>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</si>
  <si>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</si>
  <si>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</si>
  <si>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</si>
  <si>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</si>
  <si>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</si>
  <si>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</si>
  <si>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</si>
  <si>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</si>
  <si>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</si>
  <si>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</si>
  <si>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</si>
  <si>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</si>
  <si>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</si>
  <si>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</si>
  <si>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</si>
  <si>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</si>
  <si>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</si>
  <si>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</si>
  <si>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</si>
  <si>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</si>
  <si>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</si>
  <si>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</si>
  <si>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</si>
  <si>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</si>
  <si>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</si>
  <si>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</si>
  <si>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</si>
  <si>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</si>
  <si>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</si>
  <si>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</si>
  <si>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</si>
  <si>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</si>
  <si>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</si>
  <si>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</si>
  <si>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</si>
  <si>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</si>
  <si>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</si>
  <si>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</si>
  <si>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</si>
  <si>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</si>
  <si>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</si>
  <si>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</si>
  <si>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</si>
  <si>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</si>
  <si>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</si>
  <si>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</si>
  <si>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</si>
  <si>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</si>
  <si>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</si>
  <si>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</si>
  <si>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</si>
  <si>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</si>
  <si>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</si>
  <si>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</si>
  <si>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</si>
  <si>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</si>
  <si>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</si>
  <si>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</si>
  <si>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</si>
  <si>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</si>
  <si>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</si>
  <si>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</si>
  <si>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</si>
  <si>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</si>
  <si>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</si>
  <si>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</si>
  <si>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</si>
  <si>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</si>
  <si>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</si>
  <si>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</si>
  <si>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</si>
  <si>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</si>
  <si>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</si>
  <si>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</si>
  <si>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</si>
  <si>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</si>
  <si>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</si>
  <si>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</si>
  <si>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</si>
  <si>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</si>
  <si>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</si>
  <si>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</si>
  <si>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</si>
  <si>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</si>
  <si>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</si>
  <si>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</si>
  <si>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</si>
  <si>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</si>
  <si>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</si>
  <si>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</si>
  <si>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</si>
  <si>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</si>
  <si>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</si>
  <si>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</si>
  <si>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</si>
  <si>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</si>
  <si>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</si>
  <si>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</si>
  <si>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</si>
  <si>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</si>
  <si>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</si>
  <si>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</si>
  <si>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</si>
  <si>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</si>
  <si>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</si>
  <si>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</si>
  <si>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</si>
  <si>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</si>
  <si>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</si>
  <si>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</si>
  <si>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</si>
  <si>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</si>
  <si>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</si>
  <si>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</si>
  <si>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</si>
  <si>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</si>
  <si>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</si>
  <si>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</si>
  <si>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</si>
  <si>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</si>
  <si>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</si>
  <si>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</si>
  <si>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</si>
  <si>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</si>
  <si>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</si>
  <si>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</si>
  <si>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</si>
  <si>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</si>
  <si>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</si>
  <si>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</si>
  <si>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</si>
  <si>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</si>
  <si>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</si>
  <si>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</si>
  <si>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</si>
  <si>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</si>
  <si>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</si>
  <si>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</si>
  <si>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</si>
  <si>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</si>
  <si>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</si>
  <si>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</si>
  <si>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</si>
  <si>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</si>
  <si>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</si>
  <si>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</si>
  <si>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</si>
  <si>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</si>
  <si>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</si>
  <si>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</si>
  <si>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</si>
  <si>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</si>
  <si>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</si>
  <si>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</si>
  <si>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</si>
  <si>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</si>
  <si>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</si>
  <si>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</si>
  <si>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</si>
  <si>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</si>
  <si>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</si>
  <si>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</si>
  <si>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</si>
  <si>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</si>
  <si>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</si>
  <si>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</si>
  <si>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</si>
  <si>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</si>
  <si>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</si>
  <si>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</si>
  <si>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</si>
  <si>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</si>
  <si>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</si>
  <si>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</si>
  <si>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</si>
  <si>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</si>
  <si>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</si>
  <si>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</si>
  <si>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</si>
  <si>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</si>
  <si>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</si>
  <si>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</si>
  <si>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</si>
  <si>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</si>
  <si>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</si>
  <si>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</si>
  <si>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</si>
  <si>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</si>
  <si>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</si>
  <si>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</si>
  <si>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</si>
  <si>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</si>
  <si>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</si>
  <si>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</si>
  <si>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</si>
  <si>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</si>
  <si>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</si>
  <si>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</si>
  <si>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</si>
  <si>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</si>
  <si>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</si>
  <si>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</si>
  <si>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</si>
  <si>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</si>
  <si>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</si>
  <si>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</si>
  <si>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</si>
  <si>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</si>
  <si>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</si>
  <si>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</si>
  <si>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</si>
  <si>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</si>
  <si>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</si>
  <si>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</si>
  <si>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</si>
  <si>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</si>
  <si>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</si>
  <si>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</si>
  <si>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</si>
  <si>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</si>
  <si>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</si>
  <si>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</si>
  <si>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</si>
  <si>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</si>
  <si>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</si>
  <si>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</si>
  <si>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</si>
  <si>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</si>
  <si>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</si>
  <si>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</si>
  <si>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</si>
  <si>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</si>
  <si>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</si>
  <si>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</si>
  <si>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</si>
  <si>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</si>
  <si>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</si>
  <si>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</si>
  <si>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</si>
  <si>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</si>
  <si>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</si>
  <si>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</si>
  <si>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</si>
  <si>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</si>
  <si>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</si>
  <si>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</si>
  <si>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</si>
  <si>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</si>
  <si>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</si>
  <si>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</si>
  <si>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</si>
  <si>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</si>
  <si>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</si>
  <si>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</si>
  <si>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</si>
  <si>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</si>
  <si>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</si>
  <si>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</si>
  <si>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</si>
  <si>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</si>
  <si>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</si>
  <si>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</si>
  <si>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</si>
  <si>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</si>
  <si>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</si>
  <si>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</si>
  <si>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</si>
  <si>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</si>
  <si>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</si>
  <si>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</si>
  <si>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</si>
  <si>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</si>
  <si>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</si>
  <si>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</si>
  <si>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</si>
  <si>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</si>
  <si>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</si>
  <si>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</si>
  <si>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</si>
  <si>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</si>
  <si>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</si>
  <si>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</si>
  <si>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</si>
  <si>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</si>
  <si>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</si>
  <si>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</si>
  <si>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</si>
  <si>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</si>
  <si>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</si>
  <si>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</si>
  <si>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</si>
  <si>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</si>
  <si>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</si>
  <si>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</si>
  <si>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</si>
  <si>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</si>
  <si>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</si>
  <si>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</si>
  <si>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</si>
  <si>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</si>
  <si>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</si>
  <si>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</si>
  <si>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</si>
  <si>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</si>
  <si>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</si>
  <si>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</si>
  <si>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</si>
  <si>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</si>
  <si>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</si>
  <si>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</si>
  <si>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</si>
  <si>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</si>
  <si>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</si>
  <si>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</si>
  <si>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</si>
  <si>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</si>
  <si>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</si>
  <si>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</si>
  <si>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</si>
  <si>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</si>
  <si>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</si>
  <si>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</si>
  <si>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</si>
  <si>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</si>
  <si>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</si>
  <si>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</si>
  <si>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</si>
  <si>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</si>
  <si>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</si>
  <si>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</si>
  <si>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</si>
  <si>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</si>
  <si>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</si>
  <si>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</si>
  <si>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</si>
  <si>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</si>
  <si>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</si>
  <si>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</si>
  <si>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</si>
  <si>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</si>
  <si>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</si>
  <si>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</si>
  <si>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</si>
  <si>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</si>
  <si>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</si>
  <si>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</si>
  <si>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</si>
  <si>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</si>
  <si>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</si>
  <si>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</si>
  <si>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</si>
  <si>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</si>
  <si>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</si>
  <si>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</si>
  <si>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</si>
  <si>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</si>
  <si>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</si>
  <si>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</si>
  <si>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</si>
  <si>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</si>
  <si>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</si>
  <si>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</si>
  <si>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</si>
  <si>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</si>
  <si>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</si>
  <si>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</si>
  <si>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</si>
  <si>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</si>
  <si>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</si>
  <si>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</si>
  <si>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</si>
  <si>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</si>
  <si>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</si>
  <si>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</si>
  <si>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</si>
  <si>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</si>
  <si>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</si>
  <si>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</si>
  <si>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</si>
  <si>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</si>
  <si>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</si>
  <si>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</si>
  <si>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</si>
  <si>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</si>
  <si>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</si>
  <si>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</si>
  <si>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</si>
  <si>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</si>
  <si>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</si>
  <si>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</si>
  <si>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</si>
  <si>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</si>
  <si>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</si>
  <si>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</si>
  <si>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</si>
  <si>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</si>
  <si>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</si>
  <si>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</si>
  <si>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</si>
  <si>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</si>
  <si>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</si>
  <si>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</si>
  <si>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</si>
  <si>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</si>
  <si>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</si>
  <si>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</si>
  <si>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</si>
  <si>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</si>
  <si>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</si>
  <si>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</si>
  <si>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</si>
  <si>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</si>
  <si>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</si>
  <si>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</si>
  <si>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</si>
  <si>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</si>
  <si>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</si>
  <si>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</si>
  <si>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</si>
  <si>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</si>
  <si>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</si>
  <si>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</si>
  <si>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</si>
  <si>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</si>
  <si>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</si>
  <si>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</si>
  <si>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</si>
  <si>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</si>
  <si>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</si>
  <si>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</si>
  <si>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</si>
  <si>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</si>
  <si>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</si>
  <si>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</si>
  <si>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</si>
  <si>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</si>
  <si>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</si>
  <si>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</si>
  <si>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</si>
  <si>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</si>
  <si>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</si>
  <si>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</si>
  <si>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</si>
  <si>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</si>
  <si>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</si>
  <si>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</si>
  <si>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</si>
  <si>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</si>
  <si>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</si>
  <si>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</si>
  <si>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</si>
  <si>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</si>
  <si>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</si>
  <si>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</si>
  <si>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</si>
  <si>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</si>
  <si>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</si>
  <si>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</si>
  <si>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</si>
  <si>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</si>
  <si>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</si>
  <si>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</si>
  <si>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</si>
  <si>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</si>
  <si>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</si>
  <si>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</si>
  <si>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</si>
  <si>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</si>
  <si>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</si>
  <si>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</si>
  <si>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</si>
  <si>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</si>
  <si>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</si>
  <si>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</si>
  <si>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</si>
  <si>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</si>
  <si>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</si>
  <si>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</si>
  <si>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</si>
  <si>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</si>
  <si>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</si>
  <si>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</si>
  <si>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</si>
  <si>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</si>
  <si>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</si>
  <si>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</si>
  <si>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</si>
  <si>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</si>
  <si>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</si>
  <si>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</si>
  <si>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</si>
  <si>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</si>
  <si>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</si>
  <si>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</si>
  <si>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</si>
  <si>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</si>
  <si>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</si>
  <si>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</si>
  <si>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</si>
  <si>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</si>
  <si>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</si>
  <si>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</si>
  <si>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</si>
  <si>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</si>
  <si>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</si>
  <si>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</si>
  <si>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</si>
  <si>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</si>
  <si>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</si>
  <si>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</si>
  <si>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</si>
  <si>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</si>
  <si>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</si>
  <si>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</si>
  <si>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</si>
  <si>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</si>
  <si>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</si>
  <si>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</si>
  <si>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</si>
  <si>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</si>
  <si>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</si>
  <si>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</si>
  <si>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</si>
  <si>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</si>
  <si>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</si>
  <si>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</si>
  <si>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</si>
  <si>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</si>
  <si>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</si>
  <si>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</si>
  <si>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</si>
  <si>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</si>
  <si>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</si>
  <si>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</si>
  <si>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</si>
  <si>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</si>
  <si>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</si>
  <si>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</si>
  <si>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</si>
  <si>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</si>
  <si>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</si>
  <si>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</si>
  <si>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</si>
  <si>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</si>
  <si>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</si>
  <si>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</si>
  <si>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</si>
  <si>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</si>
  <si>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</si>
  <si>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</si>
  <si>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</si>
  <si>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</si>
  <si>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</si>
  <si>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</si>
  <si>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</si>
  <si>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</si>
  <si>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</si>
  <si>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</si>
  <si>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</si>
  <si>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</si>
  <si>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</si>
  <si>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</si>
  <si>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</si>
  <si>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</si>
  <si>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</si>
  <si>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</si>
  <si>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</si>
  <si>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</si>
  <si>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</si>
  <si>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</si>
  <si>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</si>
  <si>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</si>
  <si>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</si>
  <si>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</si>
  <si>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</si>
  <si>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</si>
  <si>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</si>
  <si>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</si>
  <si>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</si>
  <si>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</si>
  <si>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</si>
  <si>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</si>
  <si>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</si>
  <si>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</si>
  <si>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</si>
  <si>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</si>
  <si>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</si>
  <si>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</si>
  <si>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</si>
  <si>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</si>
  <si>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</si>
  <si>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</si>
  <si>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</si>
  <si>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</si>
  <si>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</si>
  <si>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</si>
  <si>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</si>
  <si>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</si>
  <si>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</si>
  <si>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</si>
  <si>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</si>
  <si>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</si>
  <si>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</si>
  <si>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</si>
  <si>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</si>
  <si>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</si>
  <si>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</si>
  <si>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</si>
  <si>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</si>
  <si>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</si>
  <si>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</si>
  <si>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</si>
  <si>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</si>
  <si>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</si>
  <si>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</si>
  <si>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</si>
  <si>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</si>
  <si>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</si>
  <si>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</si>
  <si>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</si>
  <si>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</si>
  <si>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</si>
  <si>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</si>
  <si>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</si>
  <si>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</si>
  <si>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</si>
  <si>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</si>
  <si>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</si>
  <si>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</si>
  <si>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</si>
  <si>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</si>
  <si>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</si>
  <si>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</si>
  <si>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</si>
  <si>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</si>
  <si>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</si>
  <si>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</si>
  <si>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</si>
  <si>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</si>
  <si>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</si>
  <si>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</si>
  <si>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</si>
  <si>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</si>
  <si>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</si>
  <si>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</si>
  <si>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</si>
  <si>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</si>
  <si>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</si>
  <si>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</si>
  <si>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</si>
  <si>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</si>
  <si>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</si>
  <si>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</si>
  <si>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</si>
  <si>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</si>
  <si>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</si>
  <si>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</si>
  <si>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</si>
  <si>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</si>
  <si>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</si>
  <si>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</si>
  <si>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</si>
  <si>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</si>
  <si>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</si>
  <si>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</si>
  <si>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</si>
  <si>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</si>
  <si>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</si>
  <si>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</si>
  <si>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</si>
  <si>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</si>
  <si>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</si>
  <si>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</si>
  <si>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</si>
  <si>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</si>
  <si>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</si>
  <si>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</si>
  <si>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</si>
  <si>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</si>
  <si>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</si>
  <si>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</si>
  <si>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</si>
  <si>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</si>
  <si>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</si>
  <si>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</si>
  <si>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</si>
  <si>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</si>
  <si>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</si>
  <si>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</si>
  <si>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</si>
  <si>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</si>
  <si>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</si>
  <si>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</si>
  <si>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</si>
  <si>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</si>
  <si>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</si>
  <si>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</si>
  <si>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</si>
  <si>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</si>
  <si>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</si>
  <si>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</si>
  <si>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</si>
  <si>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</si>
  <si>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</si>
  <si>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</si>
  <si>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</si>
  <si>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</si>
  <si>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</si>
  <si>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</si>
  <si>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</si>
  <si>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</si>
  <si>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</si>
  <si>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</si>
  <si>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</si>
  <si>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</si>
  <si>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</si>
  <si>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</si>
  <si>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</si>
  <si>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</si>
  <si>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</si>
  <si>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</si>
  <si>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</si>
  <si>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</si>
  <si>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</si>
  <si>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</si>
  <si>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</si>
  <si>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</si>
  <si>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</si>
  <si>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</si>
  <si>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</si>
  <si>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</si>
  <si>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</si>
  <si>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</si>
  <si>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</si>
  <si>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</si>
  <si>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</si>
  <si>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</si>
  <si>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</si>
  <si>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</si>
  <si>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</si>
  <si>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</si>
  <si>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</si>
  <si>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</si>
  <si>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</si>
  <si>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</si>
  <si>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</si>
  <si>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</si>
  <si>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</si>
  <si>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</si>
  <si>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</si>
  <si>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</si>
  <si>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</si>
  <si>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</si>
  <si>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</si>
  <si>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</si>
  <si>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</si>
  <si>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</si>
  <si>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</si>
  <si>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</si>
  <si>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</si>
  <si>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</si>
  <si>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</si>
  <si>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</si>
  <si>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</si>
  <si>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</si>
  <si>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</si>
  <si>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</si>
  <si>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</si>
  <si>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</si>
  <si>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</si>
  <si>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</si>
  <si>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</si>
  <si>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</si>
  <si>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</si>
  <si>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</si>
  <si>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</si>
  <si>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</si>
  <si>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</si>
  <si>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</si>
  <si>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</si>
  <si>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</si>
  <si>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</si>
  <si>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</si>
  <si>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</si>
  <si>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</si>
  <si>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</si>
  <si>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</si>
  <si>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</si>
  <si>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</si>
  <si>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</si>
  <si>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</si>
  <si>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</si>
  <si>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</si>
  <si>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</si>
  <si>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</si>
  <si>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</si>
  <si>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</si>
  <si>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</si>
  <si>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</si>
  <si>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</si>
  <si>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</si>
  <si>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</si>
  <si>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</si>
  <si>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</si>
  <si>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</si>
  <si>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</si>
  <si>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</si>
  <si>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</si>
  <si>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</si>
  <si>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</si>
  <si>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</si>
  <si>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</si>
  <si>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</si>
  <si>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</si>
  <si>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</si>
  <si>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</si>
  <si>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</si>
  <si>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</si>
  <si>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</si>
  <si>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</si>
  <si>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</si>
  <si>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</si>
  <si>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</si>
  <si>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</si>
  <si>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</si>
  <si>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</si>
  <si>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</si>
  <si>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</si>
  <si>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</si>
  <si>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</si>
  <si>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</si>
  <si>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</si>
  <si>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</si>
  <si>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</si>
  <si>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</si>
  <si>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</si>
  <si>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</si>
  <si>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</si>
  <si>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</si>
  <si>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</si>
  <si>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</si>
  <si>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</si>
  <si>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</si>
  <si>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</si>
  <si>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</si>
  <si>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</si>
  <si>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</si>
  <si>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</si>
  <si>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</si>
  <si>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</si>
  <si>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</si>
  <si>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</si>
  <si>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</si>
  <si>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</si>
  <si>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</si>
  <si>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</si>
  <si>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</si>
  <si>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</si>
  <si>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</si>
  <si>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</si>
  <si>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</si>
  <si>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</si>
  <si>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</si>
  <si>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</si>
  <si>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</si>
  <si>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</si>
  <si>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</si>
  <si>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</si>
  <si>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</si>
  <si>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</si>
  <si>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</si>
  <si>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</si>
  <si>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</si>
  <si>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</si>
  <si>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</si>
  <si>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</si>
  <si>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</si>
  <si>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</si>
  <si>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</si>
  <si>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</si>
  <si>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</si>
  <si>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</si>
  <si>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</si>
  <si>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</si>
  <si>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</si>
  <si>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</si>
  <si>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</si>
  <si>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</si>
  <si>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</si>
  <si>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</si>
  <si>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</si>
  <si>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</si>
  <si>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</si>
  <si>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</si>
  <si>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</si>
  <si>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</si>
  <si>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</si>
  <si>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</si>
  <si>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</si>
  <si>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</si>
  <si>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</si>
  <si>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</si>
  <si>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</si>
  <si>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</si>
  <si>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</si>
  <si>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</si>
  <si>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</si>
  <si>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</si>
  <si>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</si>
  <si>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</si>
  <si>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</si>
  <si>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</si>
  <si>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</si>
  <si>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</si>
  <si>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</si>
  <si>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</si>
  <si>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</si>
  <si>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</si>
  <si>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</si>
  <si>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</si>
  <si>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</si>
  <si>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</si>
  <si>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</si>
  <si>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</si>
  <si>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</si>
  <si>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</si>
  <si>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</si>
  <si>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</si>
  <si>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</si>
  <si>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</si>
  <si>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</si>
  <si>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</si>
  <si>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</si>
  <si>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</si>
  <si>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</si>
  <si>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</si>
  <si>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</si>
  <si>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</si>
  <si>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</si>
  <si>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</si>
  <si>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</si>
  <si>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</si>
  <si>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</si>
  <si>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</si>
  <si>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</si>
  <si>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</si>
  <si>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</si>
  <si>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</si>
  <si>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</si>
  <si>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</si>
  <si>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</si>
  <si>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</si>
  <si>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</si>
  <si>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</si>
  <si>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</si>
  <si>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</si>
  <si>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</si>
  <si>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</si>
  <si>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</si>
  <si>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</si>
  <si>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</si>
  <si>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</si>
  <si>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</si>
  <si>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</si>
  <si>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</si>
  <si>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</si>
  <si>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</si>
  <si>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</si>
  <si>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</si>
  <si>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</si>
  <si>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</si>
  <si>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</si>
  <si>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</si>
  <si>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</si>
  <si>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</si>
  <si>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</si>
  <si>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</si>
  <si>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</si>
  <si>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</si>
  <si>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</si>
  <si>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</si>
  <si>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</si>
  <si>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</si>
  <si>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</si>
  <si>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</si>
  <si>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</si>
  <si>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</si>
  <si>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</si>
  <si>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</si>
  <si>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</si>
  <si>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</si>
  <si>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</si>
  <si>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</si>
  <si>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</si>
  <si>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</si>
  <si>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</si>
  <si>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</si>
  <si>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</si>
  <si>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</si>
  <si>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</si>
  <si>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</si>
  <si>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</si>
  <si>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</si>
  <si>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</si>
  <si>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</si>
  <si>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</si>
  <si>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</si>
  <si>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</si>
  <si>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</si>
  <si>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</si>
  <si>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</si>
  <si>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</si>
  <si>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</si>
  <si>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</si>
  <si>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</si>
  <si>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</si>
  <si>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</si>
  <si>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</si>
  <si>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</si>
  <si>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</si>
  <si>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</si>
  <si>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</si>
  <si>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</si>
  <si>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</si>
  <si>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</si>
  <si>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</si>
  <si>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</si>
  <si>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</si>
  <si>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</si>
  <si>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</si>
  <si>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</si>
  <si>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</si>
  <si>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</si>
  <si>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</si>
  <si>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</si>
  <si>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</si>
  <si>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</si>
  <si>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</si>
  <si>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</si>
  <si>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</si>
  <si>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</si>
  <si>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</si>
  <si>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</si>
  <si>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</si>
  <si>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</si>
  <si>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</si>
  <si>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</si>
  <si>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</si>
  <si>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</si>
  <si>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</si>
  <si>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</si>
  <si>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</si>
  <si>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</si>
  <si>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</si>
  <si>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</si>
  <si>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</si>
  <si>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</si>
  <si>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</si>
  <si>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</si>
  <si>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</si>
  <si>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</si>
  <si>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</si>
  <si>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</si>
  <si>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</si>
  <si>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</si>
  <si>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</si>
  <si>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</si>
  <si>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</si>
  <si>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</si>
  <si>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</si>
  <si>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</si>
  <si>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</si>
  <si>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</si>
  <si>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</si>
  <si>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</si>
  <si>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</si>
  <si>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</si>
  <si>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</si>
  <si>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</si>
  <si>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</si>
  <si>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</si>
  <si>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</si>
  <si>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</si>
  <si>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</si>
  <si>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</si>
  <si>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</si>
  <si>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</si>
  <si>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</si>
  <si>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</si>
  <si>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</si>
  <si>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</si>
  <si>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</si>
  <si>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</si>
  <si>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</si>
  <si>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</si>
  <si>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</si>
  <si>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</si>
  <si>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</si>
  <si>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</si>
  <si>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</si>
  <si>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</si>
  <si>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</si>
  <si>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</si>
  <si>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</si>
  <si>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</si>
  <si>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</si>
  <si>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</si>
  <si>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</si>
  <si>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</si>
  <si>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</si>
  <si>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</si>
  <si>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</si>
  <si>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</si>
  <si>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</si>
  <si>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</si>
  <si>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</si>
  <si>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</si>
  <si>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</si>
  <si>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</si>
  <si>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</si>
  <si>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</si>
  <si>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</si>
  <si>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</si>
  <si>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</si>
  <si>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</si>
  <si>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</si>
  <si>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</si>
  <si>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</si>
  <si>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</si>
  <si>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</si>
  <si>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</si>
  <si>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</si>
  <si>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</si>
  <si>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</si>
  <si>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</si>
  <si>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</si>
  <si>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</si>
  <si>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</si>
  <si>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</si>
  <si>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</si>
  <si>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</si>
  <si>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</si>
  <si>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</si>
  <si>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</si>
  <si>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</si>
  <si>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</si>
  <si>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</si>
  <si>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</si>
  <si>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</si>
  <si>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</si>
  <si>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</si>
  <si>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</si>
  <si>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</si>
  <si>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</si>
  <si>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</si>
  <si>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</si>
  <si>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</si>
  <si>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</si>
  <si>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</si>
  <si>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</si>
  <si>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</si>
  <si>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</si>
  <si>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</si>
  <si>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</si>
  <si>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</si>
  <si>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</si>
  <si>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</si>
  <si>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</si>
  <si>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</si>
  <si>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</si>
  <si>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</si>
  <si>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</si>
  <si>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</si>
  <si>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</si>
  <si>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</si>
  <si>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</si>
  <si>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</si>
  <si>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</si>
  <si>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</si>
  <si>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</si>
  <si>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</si>
  <si>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</si>
  <si>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</si>
  <si>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</si>
  <si>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</si>
  <si>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</si>
  <si>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</si>
  <si>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</si>
  <si>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</si>
  <si>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</si>
  <si>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</si>
  <si>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</si>
  <si>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</si>
  <si>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</si>
  <si>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</si>
  <si>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</si>
  <si>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</si>
  <si>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</si>
  <si>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</si>
  <si>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</si>
  <si>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</si>
  <si>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</si>
  <si>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</si>
  <si>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</si>
  <si>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</si>
  <si>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</si>
  <si>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</si>
  <si>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</si>
  <si>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</si>
  <si>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</si>
  <si>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</si>
  <si>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</si>
  <si>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</si>
  <si>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</si>
  <si>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</si>
  <si>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</si>
  <si>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</si>
  <si>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</si>
  <si>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</si>
  <si>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</si>
  <si>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</si>
  <si>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</si>
  <si>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</si>
  <si>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</si>
  <si>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</si>
  <si>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</si>
  <si>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</si>
  <si>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</si>
  <si>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</si>
  <si>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</si>
  <si>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</si>
  <si>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</si>
  <si>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</si>
  <si>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</si>
  <si>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</si>
  <si>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</si>
  <si>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</si>
  <si>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</si>
  <si>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</si>
  <si>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</si>
  <si>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</si>
  <si>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</si>
  <si>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</si>
  <si>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</si>
  <si>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</si>
  <si>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</si>
  <si>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</si>
  <si>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</si>
  <si>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</si>
  <si>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</si>
  <si>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</si>
  <si>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</si>
  <si>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</si>
  <si>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</si>
  <si>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</si>
  <si>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</si>
  <si>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</si>
  <si>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</si>
  <si>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</si>
  <si>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</si>
  <si>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</si>
  <si>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</si>
  <si>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</si>
  <si>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</si>
  <si>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</si>
  <si>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</si>
  <si>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</si>
  <si>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</si>
  <si>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</si>
  <si>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</si>
  <si>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</si>
  <si>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</si>
  <si>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</si>
  <si>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</si>
  <si>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</si>
  <si>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</si>
  <si>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</si>
  <si>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</si>
  <si>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</si>
  <si>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</si>
  <si>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</si>
  <si>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</si>
  <si>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</si>
  <si>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</si>
  <si>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</si>
  <si>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</si>
  <si>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</si>
  <si>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</si>
  <si>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</si>
  <si>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</si>
  <si>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</si>
  <si>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</si>
  <si>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</si>
  <si>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</si>
  <si>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</si>
  <si>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</si>
  <si>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</si>
  <si>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</si>
  <si>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</si>
  <si>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</si>
  <si>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</si>
  <si>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</si>
  <si>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</si>
  <si>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</si>
  <si>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</si>
  <si>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</si>
  <si>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</si>
  <si>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</si>
  <si>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</si>
  <si>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</si>
  <si>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</si>
  <si>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</si>
  <si>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</si>
  <si>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</si>
  <si>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</si>
  <si>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</si>
  <si>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</si>
  <si>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</si>
  <si>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</si>
  <si>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</si>
  <si>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</si>
  <si>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</si>
  <si>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</si>
  <si>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</si>
  <si>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</si>
  <si>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</si>
  <si>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</si>
  <si>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</si>
  <si>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</si>
  <si>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</si>
  <si>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</si>
  <si>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</si>
  <si>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</si>
  <si>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</si>
  <si>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</si>
  <si>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</si>
  <si>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</si>
  <si>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</si>
  <si>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</si>
  <si>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</si>
  <si>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</si>
  <si>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</si>
  <si>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</si>
  <si>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</si>
  <si>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</si>
  <si>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</si>
  <si>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</si>
  <si>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</si>
  <si>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</si>
  <si>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</si>
  <si>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</si>
  <si>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</si>
  <si>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</si>
  <si>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</si>
  <si>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</si>
  <si>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</si>
  <si>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</si>
  <si>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</si>
  <si>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</si>
  <si>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</si>
  <si>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</si>
  <si>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</si>
  <si>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</si>
  <si>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</si>
  <si>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</si>
  <si>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</si>
  <si>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</si>
  <si>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</si>
  <si>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</si>
  <si>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</si>
  <si>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</si>
  <si>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</si>
  <si>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</si>
  <si>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</si>
  <si>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</si>
  <si>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</si>
  <si>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</si>
  <si>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</si>
  <si>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</si>
  <si>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</si>
  <si>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</si>
  <si>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</si>
  <si>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</si>
  <si>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</si>
  <si>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</si>
  <si>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</si>
  <si>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</si>
  <si>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</si>
  <si>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</si>
  <si>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</si>
  <si>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</si>
  <si>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</si>
  <si>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</si>
  <si>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</si>
  <si>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</si>
  <si>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</si>
  <si>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</si>
  <si>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</si>
  <si>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</si>
  <si>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</si>
  <si>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</si>
  <si>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</si>
  <si>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</si>
  <si>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</si>
  <si>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</si>
  <si>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</si>
  <si>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</si>
  <si>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</si>
  <si>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</si>
  <si>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</si>
  <si>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</si>
  <si>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</si>
  <si>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</si>
  <si>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</si>
  <si>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</si>
  <si>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</si>
  <si>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</si>
  <si>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</si>
  <si>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</si>
  <si>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</si>
  <si>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</si>
  <si>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</si>
  <si>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</si>
  <si>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</si>
  <si>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</si>
  <si>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</si>
  <si>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</si>
  <si>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</si>
  <si>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</si>
  <si>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</si>
  <si>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</si>
  <si>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</si>
  <si>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</si>
  <si>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</si>
  <si>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</si>
  <si>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</si>
  <si>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</si>
  <si>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</si>
  <si>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</si>
  <si>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</si>
  <si>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</si>
  <si>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</si>
  <si>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</si>
  <si>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</si>
  <si>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</si>
  <si>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</si>
  <si>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</si>
  <si>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</si>
  <si>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</si>
  <si>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</si>
  <si>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</si>
  <si>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</si>
  <si>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</si>
  <si>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</si>
  <si>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</si>
  <si>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</si>
  <si>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</si>
  <si>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</si>
  <si>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</si>
  <si>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</si>
  <si>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</si>
  <si>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</si>
  <si>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</si>
  <si>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</si>
  <si>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</si>
  <si>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</si>
  <si>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</si>
  <si>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</si>
  <si>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</si>
  <si>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</si>
  <si>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</si>
  <si>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</si>
  <si>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</si>
  <si>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</si>
  <si>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</si>
  <si>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</si>
  <si>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</si>
  <si>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</si>
  <si>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</si>
  <si>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</si>
  <si>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</si>
  <si>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</si>
  <si>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</si>
  <si>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</si>
  <si>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</si>
  <si>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</si>
  <si>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</si>
  <si>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</si>
  <si>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</si>
  <si>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</si>
  <si>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</si>
  <si>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</si>
  <si>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</si>
  <si>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</si>
  <si>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</si>
  <si>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</si>
  <si>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</si>
  <si>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</si>
  <si>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</si>
  <si>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</si>
  <si>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</si>
  <si>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</si>
  <si>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</si>
  <si>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</si>
  <si>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</si>
  <si>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</si>
  <si>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</si>
  <si>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</si>
  <si>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</si>
  <si>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</si>
  <si>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</si>
  <si>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</si>
  <si>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</si>
  <si>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</si>
  <si>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</si>
  <si>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</si>
  <si>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</si>
  <si>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</si>
  <si>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</si>
  <si>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</si>
  <si>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</si>
  <si>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</si>
  <si>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</si>
  <si>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</si>
  <si>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</si>
  <si>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</si>
  <si>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</si>
  <si>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</si>
  <si>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</si>
  <si>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</si>
  <si>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</si>
  <si>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</si>
  <si>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</si>
  <si>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</si>
  <si>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</si>
  <si>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</si>
  <si>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</si>
  <si>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</si>
  <si>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</si>
  <si>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</si>
  <si>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</si>
  <si>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</si>
  <si>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</si>
  <si>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</si>
  <si>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</si>
  <si>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</si>
  <si>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</si>
  <si>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</si>
  <si>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</si>
  <si>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</si>
  <si>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</si>
  <si>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</si>
  <si>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</si>
  <si>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</si>
  <si>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</si>
  <si>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</si>
  <si>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</si>
  <si>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</si>
  <si>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</si>
  <si>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</si>
  <si>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</si>
  <si>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</si>
  <si>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</si>
  <si>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</si>
  <si>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</si>
  <si>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</si>
  <si>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</si>
  <si>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</si>
  <si>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</si>
  <si>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</si>
  <si>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</si>
  <si>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</si>
  <si>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</si>
  <si>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</si>
  <si>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</si>
  <si>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</si>
  <si>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</si>
  <si>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</si>
  <si>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</si>
  <si>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</si>
  <si>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</si>
  <si>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</si>
  <si>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</si>
  <si>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</si>
  <si>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</si>
  <si>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</si>
  <si>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</si>
  <si>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</si>
  <si>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</si>
  <si>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</si>
  <si>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</si>
  <si>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</si>
  <si>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</si>
  <si>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</si>
  <si>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</si>
  <si>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</si>
  <si>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</si>
  <si>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</si>
  <si>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</si>
  <si>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</si>
  <si>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</si>
  <si>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</si>
  <si>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</si>
  <si>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</si>
  <si>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</si>
  <si>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</si>
  <si>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</si>
  <si>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</si>
  <si>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</si>
  <si>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</si>
  <si>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</si>
  <si>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</si>
  <si>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</si>
  <si>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</si>
  <si>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</si>
  <si>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</si>
  <si>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</si>
  <si>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</si>
  <si>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</si>
  <si>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</si>
  <si>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</si>
  <si>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</si>
  <si>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</si>
  <si>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</si>
  <si>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</si>
  <si>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</si>
  <si>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</si>
  <si>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</si>
  <si>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</si>
  <si>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</si>
  <si>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</si>
  <si>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</si>
  <si>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</si>
  <si>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</si>
  <si>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</si>
  <si>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</si>
  <si>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</si>
  <si>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</si>
  <si>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</si>
  <si>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</si>
  <si>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</si>
  <si>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</si>
  <si>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</si>
  <si>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</si>
  <si>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</si>
  <si>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</si>
  <si>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</si>
  <si>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</si>
  <si>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</si>
  <si>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</si>
  <si>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</si>
  <si>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</si>
  <si>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</si>
  <si>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</si>
  <si>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</si>
  <si>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</si>
  <si>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</si>
  <si>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</si>
  <si>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</si>
  <si>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</si>
  <si>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</si>
  <si>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</si>
  <si>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</si>
  <si>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</si>
  <si>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</si>
  <si>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</si>
  <si>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</si>
  <si>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</si>
  <si>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</si>
  <si>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</si>
  <si>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</si>
  <si>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</si>
  <si>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</si>
  <si>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</si>
  <si>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</si>
  <si>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</si>
  <si>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</si>
  <si>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</si>
  <si>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</si>
  <si>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</si>
  <si>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</si>
  <si>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</si>
  <si>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</si>
  <si>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</si>
  <si>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</si>
  <si>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</si>
  <si>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</si>
  <si>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</si>
  <si>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</si>
  <si>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</si>
  <si>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</si>
  <si>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</si>
  <si>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</si>
  <si>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</si>
  <si>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</si>
  <si>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</si>
  <si>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</si>
  <si>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</si>
  <si>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</si>
  <si>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</si>
  <si>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</si>
  <si>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</si>
  <si>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</si>
  <si>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</si>
  <si>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</si>
  <si>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</si>
  <si>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</si>
  <si>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</si>
  <si>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</si>
  <si>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</si>
  <si>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</si>
  <si>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</si>
  <si>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</si>
  <si>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</si>
  <si>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</si>
  <si>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</si>
  <si>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</si>
  <si>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</si>
  <si>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</si>
  <si>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</si>
  <si>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</si>
  <si>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</si>
  <si>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</si>
  <si>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</si>
  <si>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</si>
  <si>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</si>
  <si>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</si>
  <si>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</si>
  <si>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</si>
  <si>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</si>
  <si>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</si>
  <si>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</si>
  <si>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</si>
  <si>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</si>
  <si>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</si>
  <si>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</si>
  <si>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</si>
  <si>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</si>
  <si>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</si>
  <si>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</si>
  <si>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</si>
  <si>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</si>
  <si>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</si>
  <si>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</si>
  <si>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</si>
  <si>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</si>
  <si>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</si>
  <si>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</si>
  <si>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</si>
  <si>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</si>
  <si>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</si>
  <si>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</si>
  <si>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</si>
  <si>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</si>
  <si>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</si>
  <si>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</si>
  <si>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</si>
  <si>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</si>
  <si>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</si>
  <si>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</si>
  <si>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</si>
  <si>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</si>
  <si>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</si>
  <si>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</si>
  <si>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</si>
  <si>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</si>
  <si>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</si>
  <si>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</si>
  <si>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</si>
  <si>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</si>
  <si>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</si>
  <si>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</si>
  <si>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</si>
  <si>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</si>
  <si>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</si>
  <si>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</si>
  <si>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</si>
  <si>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</si>
  <si>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</si>
  <si>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</si>
  <si>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</si>
  <si>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</si>
  <si>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</si>
  <si>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</si>
  <si>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</si>
  <si>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</si>
  <si>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</si>
  <si>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</si>
  <si>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</si>
  <si>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</si>
  <si>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</si>
  <si>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</si>
  <si>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</si>
  <si>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</si>
  <si>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</si>
  <si>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</si>
  <si>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</si>
  <si>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</si>
  <si>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</si>
  <si>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</si>
  <si>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</si>
  <si>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</si>
  <si>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</si>
  <si>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</si>
  <si>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</si>
  <si>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</si>
  <si>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</si>
  <si>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</si>
  <si>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</si>
  <si>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</si>
  <si>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</si>
  <si>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</si>
  <si>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</si>
  <si>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</si>
  <si>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</si>
  <si>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</si>
  <si>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</si>
  <si>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</si>
  <si>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</si>
  <si>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</si>
  <si>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</si>
  <si>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</si>
  <si>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</si>
  <si>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</si>
  <si>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</si>
  <si>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</si>
  <si>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</si>
  <si>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</si>
  <si>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</si>
  <si>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</si>
  <si>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</si>
  <si>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</si>
  <si>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</si>
  <si>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</si>
  <si>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</si>
  <si>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</si>
  <si>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</si>
  <si>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</si>
  <si>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</si>
  <si>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</si>
  <si>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</si>
  <si>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</si>
  <si>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</si>
  <si>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</si>
  <si>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</si>
  <si>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</si>
  <si>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</si>
  <si>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</si>
  <si>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</si>
  <si>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</si>
  <si>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</si>
  <si>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</si>
  <si>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</si>
  <si>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</si>
  <si>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</si>
  <si>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</si>
  <si>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</si>
  <si>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</si>
  <si>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</si>
  <si>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</si>
  <si>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</si>
  <si>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</si>
  <si>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</si>
  <si>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</si>
  <si>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</si>
  <si>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</si>
  <si>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</si>
  <si>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</si>
  <si>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</si>
  <si>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</si>
  <si>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</si>
  <si>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</si>
  <si>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</si>
  <si>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</si>
  <si>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</si>
  <si>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</si>
  <si>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</si>
  <si>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</si>
  <si>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</si>
  <si>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</si>
  <si>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</si>
  <si>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</si>
  <si>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</si>
  <si>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</si>
  <si>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</si>
  <si>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</si>
  <si>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</si>
  <si>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</si>
  <si>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</si>
  <si>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</si>
  <si>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</si>
  <si>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</si>
  <si>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</si>
  <si>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</si>
  <si>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</si>
  <si>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</si>
  <si>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</si>
  <si>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</si>
  <si>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</si>
  <si>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</si>
  <si>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</si>
  <si>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</si>
  <si>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</si>
  <si>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</si>
  <si>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</si>
  <si>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</si>
  <si>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</si>
  <si>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</si>
  <si>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</si>
  <si>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</si>
  <si>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</si>
  <si>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</si>
  <si>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</si>
  <si>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</si>
  <si>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</si>
  <si>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</si>
  <si>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</si>
  <si>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</si>
  <si>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</si>
  <si>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</si>
  <si>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</si>
  <si>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</si>
  <si>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</si>
  <si>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</si>
  <si>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</si>
  <si>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</si>
  <si>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</si>
  <si>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</si>
  <si>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</si>
  <si>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</si>
  <si>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</si>
  <si>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</si>
  <si>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</si>
  <si>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</si>
  <si>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</si>
  <si>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</si>
  <si>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</si>
  <si>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</si>
  <si>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</si>
  <si>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</si>
  <si>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</si>
  <si>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</si>
  <si>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</si>
  <si>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</si>
  <si>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</si>
  <si>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</si>
  <si>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</si>
  <si>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</si>
  <si>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</si>
  <si>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</si>
  <si>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</si>
  <si>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</si>
  <si>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</si>
  <si>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</si>
  <si>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</si>
  <si>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</si>
  <si>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</si>
  <si>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</si>
  <si>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</si>
  <si>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</si>
  <si>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</si>
  <si>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</si>
  <si>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</si>
  <si>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</si>
  <si>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</si>
  <si>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</si>
  <si>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</si>
  <si>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</si>
  <si>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</si>
  <si>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</si>
  <si>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</si>
  <si>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</si>
  <si>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</si>
  <si>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</si>
  <si>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</si>
  <si>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</si>
  <si>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</si>
  <si>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</si>
  <si>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</si>
  <si>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</si>
  <si>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</si>
  <si>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</si>
  <si>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</si>
  <si>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</si>
  <si>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</si>
  <si>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</si>
  <si>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</si>
  <si>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</si>
  <si>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</si>
  <si>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</si>
  <si>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</si>
  <si>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</si>
  <si>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</si>
  <si>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</si>
  <si>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</si>
  <si>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</si>
  <si>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</si>
  <si>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</si>
  <si>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</si>
  <si>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</si>
  <si>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</si>
  <si>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</si>
  <si>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</si>
  <si>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</si>
  <si>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</si>
  <si>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</si>
  <si>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</si>
  <si>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</si>
  <si>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</si>
  <si>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</si>
  <si>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</si>
  <si>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</si>
  <si>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</si>
  <si>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</si>
  <si>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</si>
  <si>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</si>
  <si>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</si>
  <si>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</si>
  <si>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</si>
  <si>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</si>
  <si>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</si>
  <si>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</si>
  <si>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</si>
  <si>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</si>
  <si>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</si>
  <si>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</si>
  <si>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</si>
  <si>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</si>
  <si>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</si>
  <si>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</si>
  <si>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</si>
  <si>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</si>
  <si>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</si>
  <si>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</si>
  <si>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</si>
  <si>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</si>
  <si>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</si>
  <si>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</si>
  <si>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</si>
  <si>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</si>
  <si>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</si>
  <si>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</si>
  <si>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</si>
  <si>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</si>
  <si>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</si>
  <si>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</si>
  <si>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</si>
  <si>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</si>
  <si>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</si>
  <si>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</si>
  <si>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</si>
  <si>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</si>
  <si>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</si>
  <si>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</si>
  <si>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</si>
  <si>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</si>
  <si>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</si>
  <si>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</si>
  <si>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</si>
  <si>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</si>
  <si>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</si>
  <si>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</si>
  <si>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</si>
  <si>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</si>
  <si>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</si>
  <si>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</si>
  <si>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</si>
  <si>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</si>
  <si>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</si>
  <si>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</si>
  <si>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</si>
  <si>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</si>
  <si>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</si>
  <si>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</si>
  <si>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</si>
  <si>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</si>
  <si>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</si>
  <si>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</si>
  <si>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</si>
  <si>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</si>
  <si>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</si>
  <si>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</si>
  <si>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</si>
  <si>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</si>
  <si>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</si>
  <si>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</si>
  <si>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</si>
  <si>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</si>
  <si>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</si>
  <si>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</si>
  <si>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</si>
  <si>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</si>
  <si>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</si>
  <si>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</si>
  <si>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</si>
  <si>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</si>
  <si>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</si>
  <si>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</si>
  <si>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</si>
  <si>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</si>
  <si>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</si>
  <si>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</si>
  <si>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</si>
  <si>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</si>
  <si>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</si>
  <si>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</si>
  <si>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</si>
  <si>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</si>
  <si>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</si>
  <si>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</si>
  <si>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</si>
  <si>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</si>
  <si>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</si>
  <si>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</si>
  <si>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</si>
  <si>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</si>
  <si>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</si>
  <si>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</si>
  <si>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</si>
  <si>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</si>
  <si>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</si>
  <si>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</si>
  <si>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</si>
  <si>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</si>
  <si>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</si>
  <si>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</si>
  <si>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</si>
  <si>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</si>
  <si>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</si>
  <si>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</si>
  <si>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</si>
  <si>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</si>
  <si>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</si>
  <si>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</si>
  <si>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</si>
  <si>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</si>
  <si>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</si>
  <si>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</si>
  <si>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</si>
  <si>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</si>
  <si>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</si>
  <si>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</si>
  <si>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</si>
  <si>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</si>
  <si>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</si>
  <si>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</si>
  <si>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</si>
  <si>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</si>
  <si>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</si>
  <si>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</si>
  <si>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</si>
  <si>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</si>
  <si>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</si>
  <si>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</si>
  <si>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</si>
  <si>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</si>
  <si>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</si>
  <si>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</si>
  <si>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</si>
  <si>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</si>
  <si>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</si>
  <si>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</si>
  <si>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</si>
  <si>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</si>
  <si>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</si>
  <si>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</si>
  <si>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</si>
  <si>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</si>
  <si>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</si>
  <si>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</si>
  <si>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</si>
  <si>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</si>
  <si>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</si>
  <si>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</si>
  <si>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</si>
  <si>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</si>
  <si>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</si>
  <si>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</si>
  <si>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</si>
  <si>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</si>
  <si>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</si>
  <si>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</si>
  <si>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</si>
  <si>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</si>
  <si>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</si>
  <si>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</si>
  <si>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</si>
  <si>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</si>
  <si>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</si>
  <si>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</si>
  <si>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</si>
  <si>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</si>
  <si>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</si>
  <si>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</si>
  <si>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</si>
  <si>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</si>
  <si>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</si>
  <si>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</si>
  <si>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</si>
  <si>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</si>
  <si>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</si>
  <si>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</si>
  <si>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</si>
  <si>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</si>
  <si>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</si>
  <si>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</si>
  <si>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</si>
  <si>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</si>
  <si>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</si>
  <si>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</si>
  <si>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</si>
  <si>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</si>
  <si>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</si>
  <si>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</si>
  <si>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</si>
  <si>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</si>
  <si>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</si>
  <si>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</si>
  <si>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</si>
  <si>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</si>
  <si>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</si>
  <si>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</si>
  <si>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</si>
  <si>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</si>
  <si>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</si>
  <si>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</si>
  <si>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</si>
  <si>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</si>
  <si>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</si>
  <si>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</si>
  <si>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</si>
  <si>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</si>
  <si>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</si>
  <si>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</si>
  <si>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</si>
  <si>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</si>
  <si>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</si>
  <si>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</si>
  <si>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</si>
  <si>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</si>
  <si>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</si>
  <si>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</si>
  <si>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</si>
  <si>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</si>
  <si>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</si>
  <si>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</si>
  <si>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</si>
  <si>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</si>
  <si>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</si>
  <si>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</si>
  <si>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</si>
  <si>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</si>
  <si>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</si>
  <si>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</si>
  <si>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</si>
  <si>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</si>
  <si>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</si>
  <si>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</si>
  <si>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</si>
  <si>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</si>
  <si>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</si>
  <si>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</si>
  <si>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</si>
  <si>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</si>
  <si>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</si>
  <si>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</si>
  <si>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</si>
  <si>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</si>
  <si>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</si>
  <si>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</si>
  <si>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</si>
  <si>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</si>
  <si>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</si>
  <si>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</si>
  <si>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</si>
  <si>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</si>
  <si>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</si>
  <si>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</si>
  <si>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</si>
  <si>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</si>
  <si>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</si>
  <si>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</si>
  <si>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</si>
  <si>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</si>
  <si>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</si>
  <si>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</si>
  <si>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</si>
  <si>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</si>
  <si>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</si>
  <si>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</si>
  <si>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</si>
  <si>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</si>
  <si>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</si>
  <si>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</si>
  <si>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</si>
  <si>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</si>
  <si>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</si>
  <si>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</si>
  <si>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</si>
  <si>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</si>
  <si>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</si>
  <si>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</si>
  <si>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</si>
  <si>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</si>
  <si>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</si>
  <si>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</si>
  <si>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</si>
  <si>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</si>
  <si>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</si>
  <si>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</si>
  <si>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</si>
  <si>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</si>
  <si>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</si>
  <si>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</si>
  <si>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</si>
  <si>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</si>
  <si>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</si>
  <si>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</si>
  <si>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</si>
  <si>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</si>
  <si>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</si>
  <si>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</si>
  <si>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</si>
  <si>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</si>
  <si>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</si>
  <si>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</si>
  <si>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</si>
  <si>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</si>
  <si>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</si>
  <si>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</si>
  <si>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</si>
  <si>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</si>
  <si>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</si>
  <si>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</si>
  <si>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</si>
  <si>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</si>
  <si>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</si>
  <si>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</si>
  <si>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</si>
  <si>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</si>
  <si>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</si>
  <si>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</si>
  <si>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</si>
  <si>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</si>
  <si>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</si>
  <si>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</si>
  <si>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</si>
  <si>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</si>
  <si>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</si>
  <si>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</si>
  <si>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</si>
  <si>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</si>
  <si>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</si>
  <si>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</si>
  <si>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</si>
  <si>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</si>
  <si>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</si>
  <si>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</si>
  <si>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</si>
  <si>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</si>
  <si>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</si>
  <si>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</si>
  <si>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</si>
  <si>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</si>
  <si>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</si>
  <si>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</si>
  <si>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</si>
  <si>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</si>
  <si>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</si>
  <si>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</si>
  <si>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</si>
  <si>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</si>
  <si>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</si>
  <si>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</si>
  <si>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</si>
  <si>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</si>
  <si>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</si>
  <si>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</si>
  <si>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</si>
  <si>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</si>
  <si>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</si>
  <si>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</si>
  <si>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</si>
  <si>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</si>
  <si>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</si>
  <si>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</si>
  <si>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</si>
  <si>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</si>
  <si>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</si>
  <si>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</si>
  <si>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</si>
  <si>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</si>
  <si>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</si>
  <si>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</si>
  <si>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</si>
  <si>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</si>
  <si>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</si>
  <si>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</si>
  <si>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</si>
  <si>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</si>
  <si>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</si>
  <si>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</si>
  <si>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</si>
  <si>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</si>
  <si>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</si>
  <si>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</si>
  <si>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</si>
  <si>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</si>
  <si>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</si>
  <si>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</si>
  <si>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</si>
  <si>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</si>
  <si>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</si>
  <si>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</si>
  <si>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</si>
  <si>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</si>
  <si>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</si>
  <si>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</si>
  <si>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</si>
  <si>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</si>
  <si>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</si>
  <si>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</si>
  <si>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</si>
  <si>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</si>
  <si>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</si>
  <si>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</si>
  <si>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</si>
  <si>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</si>
  <si>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</si>
  <si>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</si>
  <si>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</si>
  <si>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</si>
  <si>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</si>
  <si>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</si>
  <si>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</si>
  <si>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</si>
  <si>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</si>
  <si>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</si>
  <si>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</si>
  <si>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</si>
  <si>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</si>
  <si>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</si>
  <si>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</si>
  <si>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</si>
  <si>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</si>
  <si>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</si>
  <si>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</si>
  <si>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</si>
  <si>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</si>
  <si>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</si>
  <si>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</si>
  <si>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</si>
  <si>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</si>
  <si>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</si>
  <si>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</si>
  <si>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</si>
  <si>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</si>
  <si>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</si>
  <si>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</si>
  <si>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</si>
  <si>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</si>
  <si>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</si>
  <si>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</si>
  <si>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</si>
  <si>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</si>
  <si>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</si>
  <si>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</si>
  <si>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</si>
  <si>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</si>
  <si>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</si>
  <si>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</si>
  <si>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</si>
  <si>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</si>
  <si>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</si>
  <si>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</si>
  <si>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</si>
  <si>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</si>
  <si>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</si>
  <si>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</si>
  <si>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</si>
  <si>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</si>
  <si>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</si>
  <si>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</si>
  <si>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</si>
  <si>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</si>
  <si>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</si>
  <si>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</si>
  <si>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</si>
  <si>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</si>
  <si>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</si>
  <si>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</si>
  <si>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</si>
  <si>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</si>
  <si>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</si>
  <si>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</si>
  <si>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</si>
  <si>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</si>
  <si>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</si>
  <si>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</si>
  <si>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</si>
  <si>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</si>
  <si>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</si>
  <si>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</si>
  <si>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</si>
  <si>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</si>
  <si>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</si>
  <si>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</si>
  <si>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</si>
  <si>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</si>
  <si>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</si>
  <si>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</si>
  <si>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</si>
  <si>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</si>
  <si>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</si>
  <si>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</si>
  <si>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</si>
  <si>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</si>
  <si>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</si>
  <si>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</si>
  <si>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</si>
  <si>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</si>
  <si>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</si>
  <si>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</si>
  <si>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</si>
  <si>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</si>
  <si>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</si>
  <si>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</si>
  <si>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</si>
  <si>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</si>
  <si>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</si>
  <si>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</si>
  <si>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</si>
  <si>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</si>
  <si>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</si>
  <si>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</si>
  <si>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</si>
  <si>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</si>
  <si>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</si>
  <si>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</si>
  <si>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</si>
  <si>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</si>
  <si>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</si>
  <si>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</si>
  <si>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</si>
  <si>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</si>
  <si>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</si>
  <si>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</si>
  <si>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</si>
  <si>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</si>
  <si>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</si>
  <si>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</si>
  <si>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</si>
  <si>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</si>
  <si>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</si>
  <si>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</si>
  <si>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</si>
  <si>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</si>
  <si>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</si>
  <si>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</si>
  <si>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</si>
  <si>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</si>
  <si>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</si>
  <si>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</si>
  <si>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</si>
  <si>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</si>
  <si>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</si>
  <si>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</si>
  <si>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</si>
  <si>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</si>
  <si>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</si>
  <si>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</si>
  <si>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</si>
  <si>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</si>
  <si>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</si>
  <si>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</si>
  <si>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</si>
  <si>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</si>
  <si>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</si>
  <si>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</si>
  <si>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</si>
  <si>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</si>
  <si>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</si>
  <si>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</si>
  <si>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</si>
  <si>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</si>
  <si>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</si>
  <si>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</si>
  <si>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</si>
  <si>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</si>
  <si>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</si>
  <si>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</si>
  <si>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</si>
  <si>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</si>
  <si>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</si>
  <si>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</si>
  <si>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</si>
  <si>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</si>
  <si>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</si>
  <si>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</si>
  <si>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</si>
  <si>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</si>
  <si>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</si>
  <si>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</si>
  <si>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</si>
  <si>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</si>
  <si>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</si>
  <si>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</si>
  <si>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</si>
  <si>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</si>
  <si>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</si>
  <si>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</si>
  <si>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</si>
  <si>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</si>
  <si>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</si>
  <si>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</si>
  <si>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</si>
  <si>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</si>
  <si>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</si>
  <si>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</si>
  <si>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</si>
  <si>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</si>
  <si>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</si>
  <si>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</si>
  <si>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</si>
  <si>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</si>
  <si>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</si>
  <si>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</si>
  <si>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</si>
  <si>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</si>
  <si>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</si>
  <si>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</si>
  <si>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</si>
  <si>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</si>
  <si>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</si>
  <si>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</si>
  <si>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</si>
  <si>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</si>
  <si>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</si>
  <si>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</si>
  <si>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</si>
  <si>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</si>
  <si>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</si>
  <si>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</si>
  <si>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</si>
  <si>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</si>
  <si>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</si>
  <si>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</si>
  <si>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</si>
  <si>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</si>
  <si>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</si>
  <si>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</si>
  <si>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</si>
  <si>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</si>
  <si>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</si>
  <si>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</si>
  <si>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</si>
  <si>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</si>
  <si>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</si>
  <si>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</si>
  <si>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</si>
  <si>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</si>
  <si>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</si>
  <si>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</si>
  <si>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</si>
  <si>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</si>
  <si>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</si>
  <si>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</si>
  <si>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</si>
  <si>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</si>
  <si>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</si>
  <si>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</si>
  <si>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</si>
  <si>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</si>
  <si>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</si>
  <si>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</si>
  <si>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</si>
  <si>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</si>
  <si>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</si>
  <si>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</si>
  <si>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</si>
  <si>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</si>
  <si>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</si>
  <si>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</si>
  <si>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</si>
  <si>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</si>
  <si>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</si>
  <si>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</si>
  <si>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</si>
  <si>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</si>
  <si>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</si>
  <si>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</si>
  <si>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</si>
  <si>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</si>
  <si>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</si>
  <si>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</si>
  <si>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</si>
  <si>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</si>
  <si>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</si>
  <si>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</si>
  <si>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</si>
  <si>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</si>
  <si>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</si>
  <si>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</si>
  <si>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</si>
  <si>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</si>
  <si>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</si>
  <si>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</si>
  <si>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</si>
  <si>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</si>
  <si>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</si>
  <si>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</si>
  <si>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</si>
  <si>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</si>
  <si>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</si>
  <si>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</si>
  <si>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</si>
  <si>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</si>
  <si>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</si>
  <si>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</si>
  <si>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</si>
  <si>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</si>
  <si>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</si>
  <si>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</si>
  <si>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</si>
  <si>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</si>
  <si>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</si>
  <si>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</si>
  <si>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</si>
  <si>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</si>
  <si>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</si>
  <si>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</si>
  <si>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</si>
  <si>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</si>
  <si>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</si>
  <si>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</si>
  <si>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</si>
  <si>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</si>
  <si>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</si>
  <si>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</si>
  <si>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</si>
  <si>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</si>
  <si>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</si>
  <si>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</si>
  <si>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</si>
  <si>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</si>
  <si>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</si>
  <si>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</si>
  <si>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</si>
  <si>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</si>
  <si>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</si>
  <si>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</si>
  <si>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</si>
  <si>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</si>
  <si>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</si>
  <si>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</si>
  <si>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</si>
  <si>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</si>
  <si>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</si>
  <si>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</si>
  <si>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</si>
  <si>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</si>
  <si>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</si>
  <si>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</si>
  <si>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</si>
  <si>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</si>
  <si>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</si>
  <si>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</si>
  <si>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</si>
  <si>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</si>
  <si>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</si>
  <si>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</si>
  <si>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</si>
  <si>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</si>
  <si>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</si>
  <si>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</si>
  <si>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</si>
  <si>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</si>
  <si>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</si>
  <si>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</si>
  <si>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</si>
  <si>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</si>
  <si>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</si>
  <si>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</si>
  <si>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</si>
  <si>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</si>
  <si>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</si>
  <si>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</si>
  <si>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</si>
  <si>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</si>
  <si>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</si>
  <si>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</si>
  <si>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</si>
  <si>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</si>
  <si>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</si>
  <si>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</si>
  <si>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</si>
  <si>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</si>
  <si>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</si>
  <si>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</si>
  <si>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</si>
  <si>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</si>
  <si>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</si>
  <si>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</si>
  <si>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</si>
  <si>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</si>
  <si>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</si>
  <si>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</si>
  <si>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</si>
  <si>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</si>
  <si>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</si>
  <si>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</si>
  <si>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</si>
  <si>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</si>
  <si>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</si>
  <si>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</si>
  <si>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</si>
  <si>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</si>
  <si>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</si>
  <si>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</si>
  <si>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</si>
  <si>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</si>
  <si>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</si>
  <si>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</si>
  <si>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</si>
  <si>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</si>
  <si>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</si>
  <si>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</si>
  <si>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</si>
  <si>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</si>
  <si>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</si>
  <si>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</si>
  <si>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</si>
  <si>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</si>
  <si>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</si>
  <si>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</si>
  <si>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</si>
  <si>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</si>
  <si>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</si>
  <si>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</si>
  <si>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</si>
  <si>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</si>
  <si>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</si>
  <si>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</si>
  <si>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</si>
  <si>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</si>
  <si>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</si>
  <si>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</si>
  <si>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</si>
  <si>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</si>
  <si>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</si>
  <si>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</si>
  <si>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</si>
  <si>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</si>
  <si>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</si>
  <si>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</si>
  <si>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</si>
  <si>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</si>
  <si>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</si>
  <si>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</si>
  <si>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</si>
  <si>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</si>
  <si>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</si>
  <si>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</si>
  <si>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</si>
  <si>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</si>
  <si>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</si>
  <si>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</si>
  <si>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</si>
  <si>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</si>
  <si>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</si>
  <si>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</si>
  <si>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</si>
  <si>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</si>
  <si>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</si>
  <si>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</si>
  <si>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</si>
  <si>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</si>
  <si>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</si>
  <si>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</si>
  <si>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</si>
  <si>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</si>
  <si>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</si>
  <si>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</si>
  <si>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</si>
  <si>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</si>
  <si>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</si>
  <si>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</si>
  <si>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</si>
  <si>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</si>
  <si>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</si>
  <si>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</si>
  <si>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</si>
  <si>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</si>
  <si>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</si>
  <si>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</si>
  <si>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</si>
  <si>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</si>
  <si>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</si>
  <si>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</si>
  <si>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</si>
  <si>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</si>
  <si>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</si>
  <si>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</si>
  <si>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</si>
  <si>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</si>
  <si>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</si>
  <si>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</si>
  <si>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</si>
  <si>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</si>
  <si>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</si>
  <si>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</si>
  <si>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</si>
  <si>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</si>
  <si>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</si>
  <si>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</si>
  <si>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</si>
  <si>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</si>
  <si>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</si>
  <si>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</si>
  <si>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</si>
  <si>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</si>
  <si>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</si>
  <si>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</si>
  <si>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</si>
  <si>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</si>
  <si>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</si>
  <si>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</si>
  <si>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</si>
  <si>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</si>
  <si>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</si>
  <si>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</si>
  <si>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</si>
  <si>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</si>
  <si>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</si>
  <si>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</si>
  <si>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</si>
  <si>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</si>
  <si>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</si>
  <si>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</si>
  <si>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</si>
  <si>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</si>
  <si>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</si>
  <si>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</si>
  <si>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</si>
  <si>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</si>
  <si>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</si>
  <si>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</si>
  <si>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</si>
  <si>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</si>
  <si>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</si>
  <si>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</si>
  <si>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</si>
  <si>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</si>
  <si>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</si>
  <si>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</si>
  <si>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</si>
  <si>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</si>
  <si>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</si>
  <si>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</si>
  <si>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</si>
  <si>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</si>
  <si>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</si>
  <si>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</si>
  <si>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</si>
  <si>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</si>
  <si>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</si>
  <si>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</si>
  <si>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</si>
  <si>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</si>
  <si>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</si>
  <si>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</si>
  <si>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</si>
  <si>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</si>
  <si>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</si>
  <si>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</si>
  <si>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</si>
  <si>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</si>
  <si>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</si>
  <si>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</si>
  <si>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</si>
  <si>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</si>
  <si>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</si>
  <si>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</si>
  <si>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</si>
  <si>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</si>
  <si>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</si>
  <si>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</si>
  <si>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</si>
  <si>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</si>
  <si>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</si>
  <si>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</si>
  <si>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</si>
  <si>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</si>
  <si>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</si>
  <si>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</si>
  <si>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</si>
  <si>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</si>
  <si>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</si>
  <si>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</si>
  <si>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</si>
  <si>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</si>
  <si>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</si>
  <si>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</si>
  <si>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</si>
  <si>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</si>
  <si>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</si>
  <si>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</si>
  <si>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</si>
  <si>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</si>
  <si>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</si>
  <si>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</si>
  <si>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</si>
  <si>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</si>
  <si>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</si>
  <si>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</si>
  <si>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</si>
  <si>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</si>
  <si>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</si>
  <si>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</si>
  <si>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</si>
  <si>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</si>
  <si>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</si>
  <si>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</si>
  <si>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</si>
  <si>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</si>
  <si>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</si>
  <si>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</si>
  <si>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</si>
  <si>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</si>
  <si>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</si>
  <si>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</si>
  <si>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</si>
  <si>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</si>
  <si>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</si>
  <si>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</si>
  <si>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</si>
  <si>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</si>
  <si>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</si>
  <si>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</si>
  <si>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</si>
  <si>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</si>
  <si>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</si>
  <si>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</si>
  <si>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</si>
  <si>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</si>
  <si>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</si>
  <si>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</si>
  <si>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</si>
  <si>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</si>
  <si>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</si>
  <si>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</si>
  <si>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</si>
  <si>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</si>
  <si>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</si>
  <si>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</si>
  <si>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</si>
  <si>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</si>
  <si>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</si>
  <si>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</si>
  <si>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</si>
  <si>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</si>
  <si>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</si>
  <si>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</si>
  <si>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</si>
  <si>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</si>
  <si>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</si>
  <si>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</si>
  <si>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</si>
  <si>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</si>
  <si>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</si>
  <si>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</si>
  <si>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</si>
  <si>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</si>
  <si>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</si>
  <si>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</si>
  <si>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</si>
  <si>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</si>
  <si>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</si>
  <si>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</si>
  <si>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</si>
  <si>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</si>
  <si>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</si>
  <si>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</si>
  <si>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</si>
  <si>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</si>
  <si>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</si>
  <si>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</si>
  <si>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</si>
  <si>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</si>
  <si>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</si>
  <si>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</si>
  <si>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</si>
  <si>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</si>
  <si>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</si>
  <si>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</si>
  <si>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</si>
  <si>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</si>
  <si>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</si>
  <si>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</si>
  <si>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</si>
  <si>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</si>
  <si>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</si>
  <si>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</si>
  <si>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</si>
  <si>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</si>
  <si>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</si>
  <si>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</si>
  <si>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</si>
  <si>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</si>
  <si>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</si>
  <si>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</si>
  <si>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</si>
  <si>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</si>
  <si>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</si>
  <si>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</si>
  <si>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</si>
  <si>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</si>
  <si>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</si>
  <si>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</si>
  <si>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</si>
  <si>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</si>
  <si>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</si>
  <si>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</si>
  <si>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</si>
  <si>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</si>
  <si>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</si>
  <si>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</si>
  <si>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</si>
  <si>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</si>
  <si>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</si>
  <si>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</si>
  <si>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</si>
  <si>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</si>
  <si>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</si>
  <si>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</si>
  <si>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</si>
  <si>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</si>
  <si>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</si>
  <si>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</si>
  <si>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</si>
  <si>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</si>
  <si>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</si>
  <si>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</si>
  <si>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</si>
  <si>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</si>
  <si>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</si>
  <si>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</si>
  <si>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</si>
  <si>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</si>
  <si>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</si>
  <si>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</si>
  <si>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</si>
  <si>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</si>
  <si>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</si>
  <si>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</si>
  <si>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</si>
  <si>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</si>
  <si>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</si>
  <si>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</si>
  <si>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</si>
  <si>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</si>
  <si>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</si>
  <si>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</si>
  <si>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</si>
  <si>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</si>
  <si>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</si>
  <si>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</si>
  <si>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</si>
  <si>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</si>
  <si>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</si>
  <si>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</si>
  <si>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</si>
  <si>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</si>
  <si>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</si>
  <si>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</si>
  <si>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</si>
  <si>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</si>
  <si>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</si>
  <si>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</si>
  <si>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</si>
  <si>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</si>
  <si>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</si>
  <si>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</si>
  <si>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</si>
  <si>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</si>
  <si>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</si>
  <si>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</si>
  <si>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</si>
  <si>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</si>
  <si>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</si>
  <si>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</si>
  <si>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</si>
  <si>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</si>
  <si>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</si>
  <si>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</si>
  <si>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</si>
  <si>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</si>
  <si>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</si>
  <si>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</si>
  <si>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</si>
  <si>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</si>
  <si>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</si>
  <si>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</si>
  <si>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</si>
  <si>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</si>
  <si>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</si>
  <si>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</si>
  <si>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</si>
  <si>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</si>
  <si>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</si>
  <si>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</si>
  <si>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</si>
  <si>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</si>
  <si>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</si>
  <si>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</si>
  <si>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</si>
  <si>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</si>
  <si>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</si>
  <si>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</si>
  <si>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</si>
  <si>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</si>
  <si>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</si>
  <si>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</si>
  <si>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</si>
  <si>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</si>
  <si>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</si>
  <si>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</si>
  <si>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</si>
  <si>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</si>
  <si>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</si>
  <si>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</si>
  <si>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</si>
  <si>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</si>
  <si>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</si>
  <si>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</si>
  <si>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</si>
  <si>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</si>
  <si>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</si>
  <si>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</si>
  <si>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</si>
  <si>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</si>
  <si>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</si>
  <si>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</si>
  <si>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</si>
  <si>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</si>
  <si>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</si>
  <si>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</si>
  <si>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</si>
  <si>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</si>
  <si>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</si>
  <si>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</si>
  <si>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</si>
  <si>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</si>
  <si>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</si>
  <si>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</si>
  <si>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</si>
  <si>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</si>
  <si>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</si>
  <si>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</si>
  <si>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</si>
  <si>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</si>
  <si>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</si>
  <si>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</si>
  <si>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</si>
  <si>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</si>
  <si>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</si>
  <si>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</si>
  <si>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</si>
  <si>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</si>
  <si>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</si>
  <si>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</si>
  <si>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</si>
  <si>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</si>
  <si>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</si>
  <si>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</si>
  <si>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</si>
  <si>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</si>
  <si>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</si>
  <si>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</si>
  <si>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</si>
  <si>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</si>
  <si>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</si>
  <si>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</si>
  <si>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</si>
  <si>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</si>
  <si>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</si>
  <si>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</si>
  <si>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</si>
  <si>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</si>
  <si>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</si>
  <si>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</si>
  <si>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</si>
  <si>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</si>
  <si>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</si>
  <si>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</si>
  <si>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</si>
  <si>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</si>
  <si>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</si>
  <si>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</si>
  <si>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</si>
  <si>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</si>
  <si>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</si>
  <si>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</si>
  <si>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</si>
  <si>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</si>
  <si>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</si>
  <si>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</si>
  <si>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</si>
  <si>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</si>
  <si>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</si>
  <si>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</si>
  <si>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</si>
  <si>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</si>
  <si>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</si>
  <si>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</si>
  <si>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</si>
  <si>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</si>
  <si>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</si>
  <si>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</si>
  <si>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</si>
  <si>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</si>
  <si>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</si>
  <si>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</si>
  <si>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</si>
  <si>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</si>
  <si>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</si>
  <si>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</si>
  <si>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</si>
  <si>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</si>
  <si>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</si>
  <si>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</si>
  <si>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</si>
  <si>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</si>
  <si>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</si>
  <si>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</si>
  <si>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</si>
  <si>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</si>
  <si>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</si>
  <si>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</si>
  <si>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</si>
  <si>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</si>
  <si>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</si>
  <si>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</si>
  <si>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</si>
  <si>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</si>
  <si>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</si>
  <si>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</si>
  <si>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</si>
  <si>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</si>
  <si>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</si>
  <si>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</si>
  <si>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</si>
  <si>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</si>
  <si>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</si>
  <si>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</si>
  <si>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</si>
  <si>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</si>
  <si>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</si>
  <si>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</si>
  <si>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</si>
  <si>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</si>
  <si>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</si>
  <si>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</si>
  <si>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</si>
  <si>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</si>
  <si>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</si>
  <si>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</si>
  <si>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</si>
  <si>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</si>
  <si>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</si>
  <si>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</si>
  <si>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</si>
  <si>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</si>
  <si>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</si>
  <si>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</si>
  <si>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</si>
  <si>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</si>
  <si>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</si>
  <si>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</si>
  <si>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</si>
  <si>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</si>
  <si>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</si>
  <si>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</si>
  <si>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</si>
  <si>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</si>
  <si>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</si>
  <si>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</si>
  <si>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</si>
  <si>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</si>
  <si>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</si>
  <si>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</si>
  <si>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</si>
  <si>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</si>
  <si>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</si>
  <si>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</si>
  <si>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</si>
  <si>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</si>
  <si>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</si>
  <si>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</si>
  <si>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</si>
  <si>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</si>
  <si>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</si>
  <si>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</si>
  <si>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</si>
  <si>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</si>
  <si>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</si>
  <si>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</si>
  <si>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</si>
  <si>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</si>
  <si>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</si>
  <si>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</si>
  <si>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</si>
  <si>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</si>
  <si>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</si>
  <si>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</si>
  <si>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</si>
  <si>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</si>
  <si>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</si>
  <si>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</si>
  <si>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</si>
  <si>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</si>
  <si>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</si>
  <si>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</si>
  <si>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</si>
  <si>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</si>
  <si>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</si>
  <si>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</si>
  <si>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</si>
  <si>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</si>
  <si>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</si>
  <si>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</si>
  <si>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</si>
  <si>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</si>
  <si>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</si>
  <si>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</si>
  <si>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</si>
  <si>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</si>
  <si>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</si>
  <si>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</si>
  <si>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</si>
  <si>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</si>
  <si>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</si>
  <si>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</si>
  <si>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</si>
  <si>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</si>
  <si>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</si>
  <si>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</si>
  <si>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</si>
  <si>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</si>
  <si>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</si>
  <si>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</si>
  <si>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</si>
  <si>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</si>
  <si>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</si>
  <si>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</si>
  <si>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</si>
  <si>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</si>
  <si>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</si>
  <si>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</si>
  <si>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</si>
  <si>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</si>
  <si>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</si>
  <si>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</si>
  <si>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</si>
  <si>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</si>
  <si>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</si>
  <si>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</si>
  <si>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</si>
  <si>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</si>
  <si>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</si>
  <si>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</si>
  <si>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</si>
  <si>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</si>
  <si>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</si>
  <si>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</si>
  <si>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</si>
  <si>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</si>
  <si>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</si>
  <si>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</si>
  <si>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</si>
  <si>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</si>
  <si>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</si>
  <si>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</si>
  <si>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</si>
  <si>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</si>
  <si>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</si>
  <si>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</si>
  <si>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</si>
  <si>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</si>
  <si>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</si>
  <si>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</si>
  <si>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</si>
  <si>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</si>
  <si>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</si>
  <si>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</si>
  <si>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</si>
  <si>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</si>
  <si>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</si>
  <si>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</si>
  <si>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</si>
  <si>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</si>
  <si>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</si>
  <si>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</si>
  <si>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</si>
  <si>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</si>
  <si>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</si>
  <si>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</si>
  <si>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</si>
  <si>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</si>
  <si>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</si>
  <si>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</si>
  <si>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</si>
  <si>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</si>
  <si>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</si>
  <si>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</si>
  <si>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</si>
  <si>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</si>
  <si>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</si>
  <si>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</si>
  <si>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</si>
  <si>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</si>
  <si>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</si>
  <si>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</si>
  <si>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</si>
  <si>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</si>
  <si>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</si>
  <si>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</si>
  <si>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</si>
  <si>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</si>
  <si>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</si>
  <si>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</si>
  <si>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</si>
  <si>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</si>
  <si>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</si>
  <si>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</si>
  <si>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</si>
  <si>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</si>
  <si>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</si>
  <si>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</si>
  <si>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</si>
  <si>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</si>
  <si>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</si>
  <si>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</si>
  <si>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</si>
  <si>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</si>
  <si>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</si>
  <si>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</si>
  <si>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</si>
  <si>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</si>
  <si>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</si>
  <si>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</si>
  <si>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</si>
  <si>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</si>
  <si>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</si>
  <si>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</si>
  <si>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</si>
  <si>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</si>
  <si>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</si>
  <si>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</si>
  <si>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</si>
  <si>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</si>
  <si>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</si>
  <si>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</si>
  <si>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</si>
  <si>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</si>
  <si>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</si>
  <si>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</si>
  <si>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</si>
  <si>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</si>
  <si>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</si>
  <si>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</si>
  <si>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</si>
  <si>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</si>
  <si>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</si>
  <si>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</si>
  <si>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</si>
  <si>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</si>
  <si>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</si>
  <si>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</si>
  <si>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</si>
  <si>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</si>
  <si>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</si>
  <si>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</si>
  <si>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</si>
  <si>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</si>
  <si>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</si>
  <si>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</si>
  <si>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</si>
  <si>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</si>
  <si>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</si>
  <si>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</si>
  <si>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</si>
  <si>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</si>
  <si>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</si>
  <si>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</si>
  <si>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</si>
  <si>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</si>
  <si>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</si>
  <si>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</si>
  <si>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</si>
  <si>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</si>
  <si>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</si>
  <si>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</si>
  <si>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</si>
  <si>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</si>
  <si>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</si>
  <si>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</si>
  <si>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</si>
  <si>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</si>
  <si>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</si>
  <si>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</si>
  <si>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</si>
  <si>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</si>
  <si>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</si>
  <si>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</si>
  <si>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</si>
  <si>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</si>
  <si>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</si>
  <si>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</si>
  <si>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</si>
  <si>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</si>
  <si>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</si>
  <si>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</si>
  <si>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</si>
  <si>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</si>
  <si>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</si>
  <si>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</si>
  <si>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</si>
  <si>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</si>
  <si>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</si>
  <si>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</si>
  <si>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</si>
  <si>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</si>
  <si>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</si>
  <si>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</si>
  <si>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</si>
  <si>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</si>
  <si>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</si>
  <si>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</si>
  <si>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</si>
  <si>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</si>
  <si>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</si>
  <si>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</si>
  <si>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</si>
  <si>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</si>
  <si>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</si>
  <si>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</si>
  <si>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</si>
  <si>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</si>
  <si>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</si>
  <si>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</si>
  <si>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</si>
  <si>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</si>
  <si>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</si>
  <si>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</si>
  <si>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</si>
  <si>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</si>
  <si>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</si>
  <si>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</si>
  <si>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</si>
  <si>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</si>
  <si>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</si>
  <si>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</si>
  <si>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</si>
  <si>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</si>
  <si>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</si>
  <si>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</si>
  <si>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</si>
  <si>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</si>
  <si>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</si>
  <si>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</si>
  <si>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</si>
  <si>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</si>
  <si>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</si>
  <si>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</si>
  <si>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</si>
  <si>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</si>
  <si>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</si>
  <si>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</si>
  <si>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</si>
  <si>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</si>
  <si>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</si>
  <si>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</si>
  <si>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</si>
  <si>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</si>
  <si>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</si>
  <si>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</si>
  <si>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</si>
  <si>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</si>
  <si>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</si>
  <si>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</si>
  <si>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</si>
  <si>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</si>
  <si>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</si>
  <si>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</si>
  <si>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</si>
  <si>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</si>
  <si>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</si>
  <si>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</si>
  <si>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</si>
  <si>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</si>
  <si>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</si>
  <si>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</si>
  <si>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</si>
  <si>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</si>
  <si>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</si>
  <si>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</si>
  <si>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</si>
  <si>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</si>
  <si>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</si>
  <si>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</si>
  <si>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</si>
  <si>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</si>
  <si>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</si>
  <si>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</si>
  <si>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</si>
  <si>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</si>
  <si>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</si>
  <si>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</si>
  <si>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</si>
  <si>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</si>
  <si>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</si>
  <si>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</si>
  <si>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</si>
  <si>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</si>
  <si>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</si>
  <si>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</si>
  <si>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</si>
  <si>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</si>
  <si>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</si>
  <si>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</si>
  <si>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</si>
  <si>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</si>
  <si>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</si>
  <si>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</si>
  <si>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</si>
  <si>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</si>
  <si>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</si>
  <si>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</si>
  <si>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</si>
  <si>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</si>
  <si>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</si>
  <si>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</si>
  <si>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</si>
  <si>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</si>
  <si>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</si>
  <si>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</si>
  <si>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</si>
  <si>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</si>
  <si>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</si>
  <si>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</si>
  <si>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</si>
  <si>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</si>
  <si>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</si>
  <si>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</si>
  <si>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</si>
  <si>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</si>
  <si>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</si>
  <si>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</si>
  <si>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</si>
  <si>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</si>
  <si>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</si>
  <si>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</si>
  <si>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</si>
  <si>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</si>
  <si>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</si>
  <si>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</si>
  <si>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</si>
  <si>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</si>
  <si>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</si>
  <si>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</si>
  <si>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</si>
  <si>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</si>
  <si>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</si>
  <si>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</si>
  <si>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</si>
  <si>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</si>
  <si>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</si>
  <si>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</si>
  <si>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</si>
  <si>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</si>
  <si>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</si>
  <si>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</si>
  <si>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</si>
  <si>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</si>
  <si>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</si>
  <si>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</si>
  <si>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</si>
  <si>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</si>
  <si>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</si>
  <si>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</si>
  <si>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</si>
  <si>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</si>
  <si>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</si>
  <si>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</si>
  <si>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</si>
  <si>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</si>
  <si>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</si>
  <si>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</si>
  <si>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</si>
  <si>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</si>
  <si>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</si>
  <si>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</si>
  <si>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</si>
  <si>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</si>
  <si>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</si>
  <si>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</si>
  <si>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</si>
  <si>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</si>
  <si>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</si>
  <si>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</si>
  <si>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</si>
  <si>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</si>
  <si>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</si>
  <si>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</si>
  <si>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</si>
  <si>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</si>
  <si>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</si>
  <si>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</si>
  <si>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</si>
  <si>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</si>
  <si>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</si>
  <si>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</si>
  <si>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</si>
  <si>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</si>
  <si>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</si>
  <si>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</si>
  <si>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</si>
  <si>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</si>
  <si>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</si>
  <si>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</si>
  <si>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</si>
  <si>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</si>
  <si>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</si>
  <si>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</si>
  <si>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</si>
  <si>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</si>
  <si>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</si>
  <si>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</si>
  <si>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</si>
  <si>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</si>
  <si>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</si>
  <si>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</si>
  <si>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</si>
  <si>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</si>
  <si>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</si>
  <si>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</si>
  <si>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</si>
  <si>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</si>
  <si>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</si>
  <si>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</si>
  <si>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</si>
  <si>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</si>
  <si>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</si>
  <si>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</si>
  <si>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</si>
  <si>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</si>
  <si>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</si>
  <si>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</si>
  <si>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</si>
  <si>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</si>
  <si>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</si>
  <si>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</si>
  <si>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</si>
  <si>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</si>
  <si>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</si>
  <si>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</si>
  <si>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</si>
  <si>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</si>
  <si>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</si>
  <si>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</si>
  <si>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</si>
  <si>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</si>
  <si>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</si>
  <si>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</si>
  <si>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</si>
  <si>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</si>
  <si>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</si>
  <si>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</si>
  <si>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</si>
  <si>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</si>
  <si>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</si>
  <si>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</si>
  <si>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</si>
  <si>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</si>
  <si>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</si>
  <si>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</si>
  <si>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</si>
  <si>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</si>
  <si>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</si>
  <si>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</si>
  <si>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</si>
  <si>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</si>
  <si>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</si>
  <si>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</si>
  <si>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</si>
  <si>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</si>
  <si>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</si>
  <si>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</si>
  <si>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</si>
  <si>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</si>
  <si>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</si>
  <si>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</si>
  <si>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</si>
  <si>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</si>
  <si>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</si>
  <si>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</si>
  <si>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</si>
  <si>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</si>
  <si>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</si>
  <si>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</si>
  <si>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</si>
  <si>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</si>
  <si>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</si>
  <si>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</si>
  <si>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</si>
  <si>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</si>
  <si>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</si>
  <si>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</si>
  <si>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</si>
  <si>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</si>
  <si>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</si>
  <si>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</si>
  <si>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</si>
  <si>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</si>
  <si>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</si>
  <si>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</si>
  <si>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</si>
  <si>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</si>
  <si>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</si>
  <si>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</si>
  <si>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</si>
  <si>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</si>
  <si>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</si>
  <si>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</si>
  <si>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</si>
  <si>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</si>
  <si>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</si>
  <si>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</si>
  <si>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</si>
  <si>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</si>
  <si>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</si>
  <si>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</si>
  <si>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</si>
  <si>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</si>
  <si>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</si>
  <si>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</si>
  <si>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</si>
  <si>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</si>
  <si>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</si>
  <si>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</si>
  <si>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</si>
  <si>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</si>
  <si>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</si>
  <si>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</si>
  <si>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</si>
  <si>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</si>
  <si>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</si>
  <si>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</si>
  <si>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</si>
  <si>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</si>
  <si>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</si>
  <si>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</si>
  <si>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</si>
  <si>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</si>
  <si>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</si>
  <si>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</si>
  <si>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</si>
  <si>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</si>
  <si>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</si>
  <si>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</si>
  <si>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</si>
  <si>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</si>
  <si>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</si>
  <si>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</si>
  <si>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</si>
  <si>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</si>
  <si>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</si>
  <si>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</si>
  <si>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</si>
  <si>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</si>
  <si>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</si>
  <si>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</si>
  <si>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</si>
  <si>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</si>
  <si>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</si>
  <si>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</si>
  <si>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</si>
  <si>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</si>
  <si>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</si>
  <si>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</si>
  <si>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</si>
  <si>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</si>
  <si>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</si>
  <si>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</si>
  <si>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</si>
  <si>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</si>
  <si>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</si>
  <si>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</si>
  <si>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</si>
  <si>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</si>
  <si>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</si>
  <si>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</si>
  <si>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</si>
  <si>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</si>
  <si>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</si>
  <si>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</si>
  <si>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</si>
  <si>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</si>
  <si>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</si>
  <si>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</si>
  <si>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</si>
  <si>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</si>
  <si>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</si>
  <si>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</si>
  <si>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</si>
  <si>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</si>
  <si>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</si>
  <si>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</si>
  <si>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</si>
  <si>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</si>
  <si>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</si>
  <si>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</si>
  <si>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</si>
  <si>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</si>
  <si>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</si>
  <si>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</si>
  <si>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</si>
  <si>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</si>
  <si>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</si>
  <si>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</si>
  <si>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</si>
  <si>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</si>
  <si>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</si>
  <si>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</si>
  <si>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</si>
  <si>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</si>
  <si>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</si>
  <si>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</si>
  <si>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</si>
  <si>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</si>
  <si>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</si>
  <si>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</si>
  <si>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</si>
  <si>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</si>
  <si>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</si>
  <si>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</si>
  <si>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</si>
  <si>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</si>
  <si>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</si>
  <si>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</si>
  <si>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</si>
  <si>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</si>
  <si>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</si>
  <si>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</si>
  <si>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</si>
  <si>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</si>
  <si>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</si>
  <si>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</si>
  <si>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</si>
  <si>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</si>
  <si>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</si>
  <si>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</si>
  <si>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</si>
  <si>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</si>
  <si>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</si>
  <si>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</si>
  <si>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</si>
  <si>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</si>
  <si>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</si>
  <si>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</si>
  <si>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</si>
  <si>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</si>
  <si>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</si>
  <si>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</si>
  <si>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</si>
  <si>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</si>
  <si>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</si>
  <si>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</si>
  <si>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</si>
  <si>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</si>
  <si>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</si>
  <si>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</si>
  <si>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</si>
  <si>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</si>
  <si>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</si>
  <si>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</si>
  <si>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</si>
  <si>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</si>
  <si>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</si>
  <si>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</si>
  <si>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</si>
  <si>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</si>
  <si>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</si>
  <si>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</si>
  <si>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</si>
  <si>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</si>
  <si>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</si>
  <si>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</si>
  <si>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</si>
  <si>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</si>
  <si>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</si>
  <si>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</si>
  <si>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</si>
  <si>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</si>
  <si>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</si>
  <si>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</si>
  <si>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</si>
  <si>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</si>
  <si>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</si>
  <si>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</si>
  <si>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</si>
  <si>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</si>
  <si>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</si>
  <si>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</si>
  <si>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</si>
  <si>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</si>
  <si>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</si>
  <si>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</si>
  <si>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</si>
  <si>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</si>
  <si>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</si>
  <si>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</si>
  <si>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</si>
  <si>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</si>
  <si>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</si>
  <si>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</si>
  <si>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</si>
  <si>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</si>
  <si>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</si>
  <si>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</si>
  <si>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</si>
  <si>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</si>
  <si>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</si>
  <si>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</si>
  <si>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</si>
  <si>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</si>
  <si>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</si>
  <si>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</si>
  <si>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</si>
  <si>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</si>
  <si>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</si>
  <si>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</si>
  <si>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</si>
  <si>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</si>
  <si>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</si>
  <si>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</si>
  <si>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</si>
  <si>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</si>
  <si>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</si>
  <si>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</si>
  <si>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</si>
  <si>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</si>
  <si>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</si>
  <si>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</si>
  <si>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</si>
  <si>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</si>
  <si>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</si>
  <si>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</si>
  <si>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</si>
  <si>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</si>
  <si>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</si>
  <si>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</si>
  <si>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</si>
  <si>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</si>
  <si>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</si>
  <si>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</si>
  <si>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</si>
  <si>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</si>
  <si>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</si>
  <si>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</si>
  <si>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</si>
  <si>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</si>
  <si>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</si>
  <si>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</si>
  <si>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</si>
  <si>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</si>
  <si>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</si>
  <si>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</si>
  <si>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</si>
  <si>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</si>
  <si>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</si>
  <si>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</si>
  <si>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</si>
  <si>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</si>
  <si>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</si>
  <si>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</si>
  <si>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</si>
  <si>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</si>
  <si>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</si>
  <si>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</si>
  <si>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</si>
  <si>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</si>
  <si>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</si>
  <si>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</si>
  <si>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</si>
  <si>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</si>
  <si>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</si>
  <si>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</si>
  <si>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</si>
  <si>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</si>
  <si>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</si>
  <si>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</si>
  <si>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</si>
  <si>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</si>
  <si>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</si>
  <si>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</si>
  <si>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</si>
  <si>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</si>
  <si>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</si>
  <si>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</si>
  <si>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</si>
  <si>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</si>
  <si>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</si>
  <si>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</si>
  <si>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</si>
  <si>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</si>
  <si>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</si>
  <si>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</si>
  <si>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</si>
  <si>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</si>
  <si>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</si>
  <si>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</si>
  <si>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</si>
  <si>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</si>
  <si>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</si>
  <si>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</si>
  <si>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</si>
  <si>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</si>
  <si>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</si>
  <si>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</si>
  <si>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</si>
  <si>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</si>
  <si>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</si>
  <si>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</si>
  <si>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</si>
  <si>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</si>
  <si>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</si>
  <si>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</si>
  <si>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</si>
  <si>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</si>
  <si>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</si>
  <si>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</si>
  <si>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</si>
  <si>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</si>
  <si>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</si>
  <si>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</si>
  <si>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</si>
  <si>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</si>
  <si>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</si>
  <si>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</si>
  <si>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</si>
  <si>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</si>
  <si>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</si>
  <si>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</si>
  <si>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</si>
  <si>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</si>
  <si>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</si>
  <si>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</si>
  <si>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</si>
  <si>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</si>
  <si>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</si>
  <si>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</si>
  <si>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</si>
  <si>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</si>
  <si>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</si>
  <si>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</si>
  <si>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</si>
  <si>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</si>
  <si>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</si>
  <si>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</si>
  <si>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</si>
  <si>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</si>
  <si>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</si>
  <si>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</si>
  <si>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</si>
  <si>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</si>
  <si>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</si>
  <si>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</si>
  <si>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</si>
  <si>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</si>
  <si>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</si>
  <si>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</si>
  <si>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</si>
  <si>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</si>
  <si>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</si>
  <si>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</si>
  <si>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</si>
  <si>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</si>
  <si>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</si>
  <si>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</si>
  <si>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</si>
  <si>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</si>
  <si>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</si>
  <si>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</si>
  <si>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</si>
  <si>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</si>
  <si>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</si>
  <si>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</si>
  <si>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</si>
  <si>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</si>
  <si>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</si>
  <si>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</si>
  <si>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</si>
  <si>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</si>
  <si>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</si>
  <si>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</si>
  <si>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</si>
  <si>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</si>
  <si>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</si>
  <si>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</si>
  <si>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</si>
  <si>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</si>
  <si>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</si>
  <si>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</si>
  <si>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</si>
  <si>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</si>
  <si>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</si>
  <si>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</si>
  <si>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</si>
  <si>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</si>
  <si>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</si>
  <si>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</si>
  <si>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</si>
  <si>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</si>
  <si>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</si>
  <si>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</si>
  <si>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</si>
  <si>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</si>
  <si>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</si>
  <si>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</si>
  <si>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</si>
  <si>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</si>
  <si>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</si>
  <si>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</si>
  <si>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</si>
  <si>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</si>
  <si>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</si>
  <si>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</si>
  <si>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</si>
  <si>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</si>
  <si>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</si>
  <si>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</si>
  <si>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</si>
  <si>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</si>
  <si>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</si>
  <si>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</si>
  <si>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</si>
  <si>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</si>
  <si>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</si>
  <si>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</si>
  <si>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</si>
  <si>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</si>
  <si>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</si>
  <si>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</si>
  <si>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</si>
  <si>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</si>
  <si>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</si>
  <si>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</si>
  <si>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</si>
  <si>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</si>
  <si>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</si>
  <si>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</si>
  <si>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</si>
  <si>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</si>
  <si>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</si>
  <si>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</si>
  <si>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</si>
  <si>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</si>
  <si>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</si>
  <si>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</si>
  <si>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</si>
  <si>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</si>
  <si>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</si>
  <si>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</si>
  <si>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</si>
  <si>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</si>
  <si>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</si>
  <si>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</si>
  <si>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</si>
  <si>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</si>
  <si>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</si>
  <si>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</si>
  <si>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</si>
  <si>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</si>
  <si>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</si>
  <si>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</si>
  <si>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</si>
  <si>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</si>
  <si>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</si>
  <si>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</si>
  <si>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</si>
  <si>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</si>
  <si>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</si>
  <si>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</si>
  <si>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</si>
  <si>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</si>
  <si>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</si>
  <si>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</si>
  <si>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</si>
  <si>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</si>
  <si>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</si>
  <si>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</si>
  <si>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</si>
  <si>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</si>
  <si>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</si>
  <si>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</si>
  <si>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</si>
  <si>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</si>
  <si>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</si>
  <si>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</si>
  <si>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</si>
  <si>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</si>
  <si>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</si>
  <si>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</si>
  <si>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</si>
  <si>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</si>
  <si>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</si>
  <si>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</si>
  <si>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</si>
  <si>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</si>
  <si>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</si>
  <si>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</si>
  <si>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</si>
  <si>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</si>
  <si>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</si>
  <si>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</si>
  <si>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</si>
  <si>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</si>
  <si>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</si>
  <si>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</si>
  <si>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</si>
  <si>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</si>
  <si>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</si>
  <si>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</si>
  <si>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</si>
  <si>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</si>
  <si>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</si>
  <si>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</si>
  <si>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</si>
  <si>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</si>
  <si>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</si>
  <si>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</si>
  <si>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</si>
  <si>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</si>
  <si>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</si>
  <si>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</si>
  <si>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</si>
  <si>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</si>
  <si>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</si>
  <si>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</si>
  <si>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</si>
  <si>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</si>
  <si>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</si>
  <si>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</si>
  <si>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</si>
  <si>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</si>
  <si>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</si>
  <si>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</si>
  <si>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</si>
  <si>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</si>
  <si>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</si>
  <si>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</si>
  <si>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</si>
  <si>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</si>
  <si>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</si>
  <si>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</si>
  <si>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</si>
  <si>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</si>
  <si>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</si>
  <si>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</si>
  <si>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</si>
  <si>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</si>
  <si>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</si>
  <si>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</si>
  <si>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</si>
  <si>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</si>
  <si>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</si>
  <si>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</si>
  <si>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</si>
  <si>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</si>
  <si>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</si>
  <si>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</si>
  <si>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</si>
  <si>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</si>
  <si>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</si>
  <si>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</si>
  <si>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</si>
  <si>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</si>
  <si>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</si>
  <si>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</si>
  <si>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</si>
  <si>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</si>
  <si>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</si>
  <si>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</si>
  <si>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</si>
  <si>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</si>
  <si>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</si>
  <si>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</si>
  <si>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</si>
  <si>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</si>
  <si>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</si>
  <si>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</si>
  <si>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</si>
  <si>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</si>
  <si>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</si>
  <si>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</si>
  <si>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</si>
  <si>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</si>
  <si>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</si>
  <si>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</si>
  <si>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</si>
  <si>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</si>
  <si>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</si>
  <si>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</si>
  <si>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</si>
  <si>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</si>
  <si>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</si>
  <si>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</si>
  <si>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</si>
  <si>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</si>
  <si>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</si>
  <si>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</si>
  <si>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</si>
  <si>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</si>
  <si>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</si>
  <si>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</si>
  <si>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</si>
  <si>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</si>
  <si>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</si>
  <si>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</si>
  <si>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</si>
  <si>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</si>
  <si>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</si>
  <si>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</si>
  <si>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</si>
  <si>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</si>
  <si>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</si>
  <si>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</si>
  <si>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</si>
  <si>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</si>
  <si>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</si>
  <si>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</si>
  <si>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</si>
  <si>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</si>
  <si>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</si>
  <si>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</si>
  <si>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</si>
  <si>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</si>
  <si>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</si>
  <si>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</si>
  <si>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</si>
  <si>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</si>
  <si>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</si>
  <si>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</si>
  <si>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</si>
  <si>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</si>
  <si>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</si>
  <si>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</si>
  <si>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</si>
  <si>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</si>
  <si>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</si>
  <si>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</si>
  <si>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</si>
  <si>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</si>
  <si>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</si>
  <si>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</si>
  <si>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</si>
  <si>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</si>
  <si>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</si>
  <si>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</si>
  <si>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</si>
  <si>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</si>
  <si>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</si>
  <si>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</si>
  <si>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</si>
  <si>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</si>
  <si>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</si>
  <si>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</si>
  <si>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</si>
  <si>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</si>
  <si>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</si>
  <si>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</si>
  <si>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</si>
  <si>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</si>
  <si>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</si>
  <si>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</si>
  <si>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</si>
  <si>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</si>
  <si>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</si>
  <si>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</si>
  <si>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</si>
  <si>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</si>
  <si>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</si>
  <si>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</si>
  <si>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</si>
  <si>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</si>
  <si>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</si>
  <si>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</si>
  <si>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</si>
  <si>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</si>
  <si>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</si>
  <si>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</si>
  <si>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</si>
  <si>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</si>
  <si>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</si>
  <si>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</si>
  <si>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</si>
  <si>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</si>
  <si>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</si>
  <si>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</si>
  <si>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</si>
  <si>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</si>
  <si>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</si>
  <si>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</si>
  <si>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</si>
  <si>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</si>
  <si>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</si>
  <si>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</si>
  <si>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</si>
  <si>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</si>
  <si>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</si>
  <si>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</si>
  <si>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</si>
  <si>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</si>
  <si>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</si>
  <si>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</si>
  <si>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</si>
  <si>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</si>
  <si>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</si>
  <si>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</si>
  <si>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</si>
  <si>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</si>
  <si>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</si>
  <si>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</si>
  <si>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</si>
  <si>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</si>
  <si>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</si>
  <si>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</si>
  <si>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</si>
  <si>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</si>
  <si>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</si>
  <si>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</si>
  <si>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</si>
  <si>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</si>
  <si>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</si>
  <si>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</si>
  <si>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</si>
  <si>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</si>
  <si>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</si>
  <si>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</si>
  <si>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</si>
  <si>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</si>
  <si>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</si>
  <si>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</si>
  <si>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</si>
  <si>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</si>
  <si>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</si>
  <si>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</si>
  <si>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</si>
  <si>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</si>
  <si>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</si>
  <si>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</si>
  <si>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</si>
  <si>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</si>
  <si>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</si>
  <si>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</si>
  <si>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</si>
  <si>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</si>
  <si>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</si>
  <si>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</si>
  <si>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</si>
  <si>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</si>
  <si>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</si>
  <si>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</si>
  <si>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</si>
  <si>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</si>
  <si>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</si>
  <si>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</si>
  <si>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</si>
  <si>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</si>
  <si>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</si>
  <si>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</si>
  <si>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</si>
  <si>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</si>
  <si>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</si>
  <si>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</si>
  <si>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</si>
  <si>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</si>
  <si>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</si>
  <si>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</si>
  <si>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</si>
  <si>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</si>
  <si>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</si>
  <si>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</si>
  <si>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</si>
  <si>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</si>
  <si>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</si>
  <si>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</si>
  <si>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</si>
  <si>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</si>
  <si>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</si>
  <si>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</si>
  <si>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</si>
  <si>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</si>
  <si>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</si>
  <si>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</si>
  <si>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</si>
  <si>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</si>
  <si>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</si>
  <si>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</si>
  <si>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</si>
  <si>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</si>
  <si>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</si>
  <si>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</si>
  <si>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</si>
  <si>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</si>
  <si>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</si>
  <si>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</si>
  <si>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</si>
  <si>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</si>
  <si>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</si>
  <si>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</si>
  <si>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</si>
  <si>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</si>
  <si>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</si>
  <si>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</si>
  <si>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</si>
  <si>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</si>
  <si>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</si>
  <si>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</si>
  <si>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</si>
  <si>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</si>
  <si>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</si>
  <si>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</si>
  <si>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</si>
  <si>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</si>
  <si>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</si>
  <si>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</si>
  <si>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</si>
  <si>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</si>
  <si>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</si>
  <si>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</si>
  <si>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</si>
  <si>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</si>
  <si>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</si>
  <si>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</si>
  <si>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</si>
  <si>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</si>
  <si>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</si>
  <si>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</si>
  <si>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</si>
  <si>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</si>
  <si>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</si>
  <si>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</si>
  <si>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</si>
  <si>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</si>
  <si>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</si>
  <si>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</si>
  <si>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</si>
  <si>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</si>
  <si>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</si>
  <si>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</si>
  <si>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</si>
  <si>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</si>
  <si>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</si>
  <si>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</si>
  <si>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</si>
  <si>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</si>
  <si>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</si>
  <si>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</si>
  <si>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</si>
  <si>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</si>
  <si>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</si>
  <si>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</si>
  <si>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</si>
  <si>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</si>
  <si>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</si>
  <si>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</si>
  <si>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</si>
  <si>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</si>
  <si>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</si>
  <si>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</si>
  <si>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</si>
  <si>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</si>
  <si>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</si>
  <si>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</si>
  <si>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</si>
  <si>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</si>
  <si>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</si>
  <si>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</si>
  <si>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</si>
  <si>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</si>
  <si>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</si>
  <si>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</si>
  <si>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</si>
  <si>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</si>
  <si>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</si>
  <si>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</si>
  <si>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</si>
  <si>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</si>
  <si>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</si>
  <si>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</si>
  <si>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</si>
  <si>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</si>
  <si>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</si>
  <si>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</si>
  <si>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</si>
  <si>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</si>
  <si>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</si>
  <si>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</si>
  <si>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</si>
  <si>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</si>
  <si>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</si>
  <si>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</si>
  <si>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</si>
  <si>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</si>
  <si>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</si>
  <si>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</si>
  <si>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</si>
  <si>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</si>
  <si>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</si>
  <si>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</si>
  <si>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</si>
  <si>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</si>
  <si>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</si>
  <si>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</si>
  <si>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</si>
  <si>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</si>
  <si>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</si>
  <si>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</si>
  <si>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</si>
  <si>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</si>
  <si>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</si>
  <si>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</si>
  <si>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</si>
  <si>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</si>
  <si>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</si>
  <si>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</si>
  <si>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</si>
  <si>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</si>
  <si>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</si>
  <si>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</si>
  <si>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</si>
  <si>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</si>
  <si>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</si>
  <si>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</si>
  <si>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</si>
  <si>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</si>
  <si>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</si>
  <si>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</si>
  <si>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</si>
  <si>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</si>
  <si>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</si>
  <si>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</si>
  <si>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</si>
  <si>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</si>
  <si>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</si>
  <si>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</si>
  <si>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</si>
  <si>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</si>
  <si>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</si>
  <si>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</si>
  <si>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</si>
  <si>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</si>
  <si>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</si>
  <si>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</si>
  <si>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</si>
  <si>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</si>
  <si>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</si>
  <si>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</si>
  <si>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</si>
  <si>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</si>
  <si>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</si>
  <si>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</si>
  <si>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</si>
  <si>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</si>
  <si>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</si>
  <si>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</si>
  <si>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</si>
  <si>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</si>
  <si>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</si>
  <si>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</si>
  <si>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</si>
  <si>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</si>
  <si>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</si>
  <si>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</si>
  <si>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</si>
  <si>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</si>
  <si>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</si>
  <si>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</si>
  <si>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</si>
  <si>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</si>
  <si>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</si>
  <si>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</si>
  <si>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</si>
  <si>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</si>
  <si>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</si>
  <si>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</si>
  <si>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</si>
  <si>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</si>
  <si>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</si>
  <si>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</si>
  <si>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</si>
  <si>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</si>
  <si>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</si>
  <si>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</si>
  <si>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</si>
  <si>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</si>
  <si>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</si>
  <si>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</si>
  <si>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</si>
  <si>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</si>
  <si>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</si>
  <si>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</si>
  <si>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</si>
  <si>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</si>
  <si>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</si>
  <si>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</si>
  <si>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</si>
  <si>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</si>
  <si>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</si>
  <si>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</si>
  <si>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</si>
  <si>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</si>
  <si>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</si>
  <si>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</si>
  <si>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</si>
  <si>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</si>
  <si>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</si>
  <si>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</si>
  <si>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</si>
  <si>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</si>
  <si>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</si>
  <si>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</si>
  <si>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</si>
  <si>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</si>
  <si>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</si>
  <si>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</si>
  <si>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</si>
  <si>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</si>
  <si>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</si>
  <si>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</si>
  <si>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</si>
  <si>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</si>
  <si>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</si>
  <si>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</si>
  <si>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</si>
  <si>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</si>
  <si>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</si>
  <si>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</si>
  <si>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</si>
  <si>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</si>
  <si>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</si>
  <si>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</si>
  <si>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</si>
  <si>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</si>
  <si>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</si>
  <si>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</si>
  <si>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</si>
  <si>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</si>
  <si>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</si>
  <si>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</si>
  <si>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</si>
  <si>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</si>
  <si>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</si>
  <si>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</si>
  <si>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</si>
  <si>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</si>
  <si>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</si>
  <si>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</si>
  <si>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</si>
  <si>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</si>
  <si>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</si>
  <si>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</si>
  <si>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</si>
  <si>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</si>
  <si>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</si>
  <si>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</si>
  <si>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</si>
  <si>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</si>
  <si>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</si>
  <si>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</si>
  <si>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</si>
  <si>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</si>
  <si>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</si>
  <si>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</si>
  <si>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</si>
  <si>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</si>
  <si>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</si>
  <si>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</si>
  <si>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</si>
  <si>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</si>
  <si>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</si>
  <si>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</si>
  <si>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</si>
  <si>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</si>
  <si>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</si>
  <si>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</si>
  <si>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</si>
  <si>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</si>
  <si>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</si>
  <si>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</si>
  <si>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</si>
  <si>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</si>
  <si>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</si>
  <si>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</si>
  <si>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</si>
  <si>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</si>
  <si>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</si>
  <si>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</si>
  <si>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</si>
  <si>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</si>
  <si>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</si>
  <si>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</si>
  <si>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</si>
  <si>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</si>
  <si>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</si>
  <si>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</si>
  <si>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</si>
  <si>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</si>
  <si>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</si>
  <si>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</si>
  <si>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</si>
  <si>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</si>
  <si>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</si>
  <si>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</si>
  <si>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</si>
  <si>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</si>
  <si>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</si>
  <si>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</si>
  <si>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</si>
  <si>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</si>
  <si>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</si>
  <si>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</si>
  <si>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</si>
  <si>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</si>
  <si>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</si>
  <si>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</si>
  <si>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</si>
  <si>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</si>
  <si>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</si>
  <si>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</si>
  <si>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</si>
  <si>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</si>
  <si>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</si>
  <si>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</si>
  <si>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</si>
  <si>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</si>
  <si>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</si>
  <si>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</si>
  <si>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</si>
  <si>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</si>
  <si>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</si>
  <si>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</si>
  <si>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</si>
  <si>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</si>
  <si>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</si>
  <si>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</si>
  <si>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</si>
  <si>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</si>
  <si>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</si>
  <si>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</si>
  <si>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</si>
  <si>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</si>
  <si>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</si>
  <si>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</si>
  <si>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</si>
  <si>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</si>
  <si>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</si>
  <si>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</si>
  <si>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</si>
  <si>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</si>
  <si>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</si>
  <si>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</si>
  <si>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</si>
  <si>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</si>
  <si>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</si>
  <si>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</si>
  <si>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</si>
  <si>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</si>
  <si>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</si>
  <si>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</si>
  <si>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</si>
  <si>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</si>
  <si>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</si>
  <si>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</si>
  <si>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</si>
  <si>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</si>
  <si>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</si>
  <si>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</si>
  <si>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</si>
  <si>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</si>
  <si>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</si>
  <si>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</si>
  <si>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</si>
  <si>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</si>
  <si>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</si>
  <si>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</si>
  <si>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</si>
  <si>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</si>
  <si>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</si>
  <si>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</si>
  <si>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</si>
  <si>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</si>
  <si>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</si>
  <si>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</si>
  <si>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</si>
  <si>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</si>
  <si>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</si>
  <si>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</si>
  <si>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</si>
  <si>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</si>
  <si>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</si>
  <si>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</si>
  <si>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</si>
  <si>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</si>
  <si>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</si>
  <si>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</si>
  <si>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</si>
  <si>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</si>
  <si>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</si>
  <si>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</si>
  <si>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</si>
  <si>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</si>
  <si>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</si>
  <si>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</si>
  <si>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</si>
  <si>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</si>
  <si>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</si>
  <si>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</si>
  <si>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</si>
  <si>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</si>
  <si>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</si>
  <si>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</si>
  <si>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</si>
  <si>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</si>
  <si>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</si>
  <si>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</si>
  <si>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</si>
  <si>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</si>
  <si>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</si>
  <si>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</si>
  <si>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</si>
  <si>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</si>
  <si>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</si>
  <si>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</si>
  <si>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</si>
  <si>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</si>
  <si>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</si>
  <si>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</si>
  <si>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</si>
  <si>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</si>
  <si>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</si>
  <si>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</si>
  <si>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</si>
  <si>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</si>
  <si>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</si>
  <si>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</si>
  <si>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</si>
  <si>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</si>
  <si>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</si>
  <si>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</si>
  <si>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</si>
  <si>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</si>
  <si>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</si>
  <si>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</si>
  <si>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</si>
  <si>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</si>
  <si>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</si>
  <si>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</si>
  <si>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</si>
  <si>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</si>
  <si>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</si>
  <si>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</si>
  <si>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</si>
  <si>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</si>
  <si>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</si>
  <si>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</si>
  <si>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</si>
  <si>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</si>
  <si>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</si>
  <si>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</si>
  <si>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</si>
  <si>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</si>
  <si>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</si>
  <si>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</si>
  <si>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</si>
  <si>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</si>
  <si>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</si>
  <si>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</si>
  <si>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</si>
  <si>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</si>
  <si>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</si>
  <si>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</si>
  <si>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</si>
  <si>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</si>
  <si>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</si>
  <si>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</si>
  <si>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</si>
  <si>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</si>
  <si>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</si>
  <si>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</si>
  <si>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</si>
  <si>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</si>
  <si>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</si>
  <si>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</si>
  <si>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</si>
  <si>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</si>
  <si>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</si>
  <si>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</si>
  <si>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</si>
  <si>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</si>
  <si>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</si>
  <si>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</si>
  <si>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</si>
  <si>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</si>
  <si>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</si>
  <si>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</si>
  <si>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</si>
  <si>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</si>
  <si>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</si>
  <si>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</si>
  <si>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</si>
  <si>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</si>
  <si>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</si>
  <si>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</si>
  <si>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</si>
  <si>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</si>
  <si>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</si>
  <si>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</si>
  <si>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</si>
  <si>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</si>
  <si>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</si>
  <si>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</si>
  <si>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</si>
  <si>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</si>
  <si>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</si>
  <si>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</si>
  <si>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</si>
  <si>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</si>
  <si>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</si>
  <si>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</si>
  <si>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</si>
  <si>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</si>
  <si>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</si>
  <si>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</si>
  <si>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</si>
  <si>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</si>
  <si>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</si>
  <si>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</si>
  <si>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</si>
  <si>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</si>
  <si>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</si>
  <si>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</si>
  <si>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</si>
  <si>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</si>
  <si>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</si>
  <si>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</si>
  <si>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</si>
  <si>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</si>
  <si>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</si>
  <si>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</si>
  <si>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</si>
  <si>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</si>
  <si>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</si>
  <si>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</si>
  <si>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</si>
  <si>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</si>
  <si>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</si>
  <si>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</si>
  <si>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</si>
  <si>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</si>
  <si>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</si>
  <si>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</si>
  <si>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</si>
  <si>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</si>
  <si>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</si>
  <si>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</si>
  <si>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</si>
  <si>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</si>
  <si>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</si>
  <si>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</si>
  <si>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</si>
  <si>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</si>
  <si>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</si>
  <si>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</si>
  <si>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</si>
  <si>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</si>
  <si>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</si>
  <si>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</si>
  <si>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</si>
  <si>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</si>
  <si>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</si>
  <si>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</si>
  <si>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</si>
  <si>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</si>
  <si>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</si>
  <si>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</si>
  <si>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</si>
  <si>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</si>
  <si>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</si>
  <si>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</si>
  <si>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</si>
  <si>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</si>
  <si>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</si>
  <si>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</si>
  <si>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</si>
  <si>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</si>
  <si>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</si>
  <si>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</si>
  <si>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</si>
  <si>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</si>
  <si>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</si>
  <si>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</si>
  <si>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</si>
  <si>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</si>
  <si>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</si>
  <si>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</si>
  <si>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</si>
  <si>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</si>
  <si>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</si>
  <si>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</si>
  <si>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</si>
  <si>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</si>
  <si>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</si>
  <si>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</si>
  <si>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</si>
  <si>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</si>
  <si>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</si>
  <si>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</si>
  <si>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</si>
  <si>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</si>
  <si>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</si>
  <si>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</si>
  <si>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</si>
  <si>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</si>
  <si>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</si>
  <si>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</si>
  <si>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</si>
  <si>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</si>
  <si>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</si>
  <si>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</si>
  <si>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</si>
  <si>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</si>
  <si>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</si>
  <si>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</si>
  <si>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</si>
  <si>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</si>
  <si>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</si>
  <si>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</si>
  <si>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</si>
  <si>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</si>
  <si>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</si>
  <si>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</si>
  <si>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</si>
  <si>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</si>
  <si>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</si>
  <si>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</si>
  <si>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</si>
  <si>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</si>
  <si>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</si>
  <si>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</si>
  <si>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</si>
  <si>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</si>
  <si>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</si>
  <si>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</si>
  <si>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</si>
  <si>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</si>
  <si>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</si>
  <si>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</si>
  <si>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</si>
  <si>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</si>
  <si>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</si>
  <si>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</si>
  <si>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</si>
  <si>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</si>
  <si>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</si>
  <si>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</si>
  <si>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</si>
  <si>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</si>
  <si>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</si>
  <si>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</si>
  <si>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</si>
  <si>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</si>
  <si>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</si>
  <si>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</si>
  <si>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</si>
  <si>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</si>
  <si>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</si>
  <si>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</si>
  <si>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</si>
  <si>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</si>
  <si>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</si>
  <si>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</si>
  <si>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</si>
  <si>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</si>
  <si>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</si>
  <si>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</si>
  <si>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</si>
  <si>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</si>
  <si>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</si>
  <si>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</si>
  <si>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</si>
  <si>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</si>
  <si>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</si>
  <si>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</si>
  <si>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</si>
  <si>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</si>
  <si>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</si>
  <si>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</si>
  <si>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</si>
  <si>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</si>
  <si>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</si>
  <si>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</si>
  <si>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</si>
  <si>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</si>
  <si>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</si>
  <si>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</si>
  <si>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</si>
  <si>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</si>
  <si>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</si>
  <si>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</si>
  <si>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</si>
  <si>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</si>
  <si>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</si>
  <si>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</si>
  <si>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</si>
  <si>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</si>
  <si>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</si>
  <si>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</si>
  <si>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</si>
  <si>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</si>
  <si>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</si>
  <si>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</si>
  <si>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</si>
  <si>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</si>
  <si>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</si>
  <si>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</si>
  <si>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</si>
  <si>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</si>
  <si>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</si>
  <si>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</si>
  <si>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</si>
  <si>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</si>
  <si>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</si>
  <si>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</si>
  <si>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</si>
  <si>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</si>
  <si>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</si>
  <si>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</si>
  <si>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</si>
  <si>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</si>
  <si>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</si>
  <si>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</si>
  <si>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</si>
  <si>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</si>
  <si>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</si>
  <si>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</si>
  <si>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</si>
  <si>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</si>
  <si>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</si>
  <si>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</si>
  <si>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</si>
  <si>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</si>
  <si>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</si>
  <si>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</si>
  <si>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</si>
  <si>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</si>
  <si>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</si>
  <si>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</si>
  <si>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</si>
  <si>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</si>
  <si>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</si>
  <si>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</si>
  <si>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</si>
  <si>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</si>
  <si>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</si>
  <si>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</si>
  <si>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</si>
  <si>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</si>
  <si>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</si>
  <si>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</si>
  <si>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</si>
  <si>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</si>
  <si>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</si>
  <si>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</si>
  <si>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</si>
  <si>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</si>
  <si>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</si>
  <si>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</si>
  <si>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</si>
  <si>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</si>
  <si>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</si>
  <si>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</si>
  <si>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</si>
  <si>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</si>
  <si>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</si>
  <si>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</si>
  <si>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</si>
  <si>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</si>
  <si>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</si>
  <si>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</si>
  <si>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</si>
  <si>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</si>
  <si>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</si>
  <si>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</si>
  <si>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</si>
  <si>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</si>
  <si>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</si>
  <si>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</si>
  <si>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</si>
  <si>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</si>
  <si>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</si>
  <si>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</si>
  <si>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</si>
  <si>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</si>
  <si>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</si>
  <si>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</si>
  <si>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</si>
  <si>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</si>
  <si>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</si>
  <si>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</si>
  <si>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</si>
  <si>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</si>
  <si>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</si>
  <si>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</si>
  <si>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</si>
  <si>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</si>
  <si>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</si>
  <si>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</si>
  <si>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</si>
  <si>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</si>
  <si>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</si>
  <si>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</si>
  <si>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</si>
  <si>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</si>
  <si>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</si>
  <si>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</si>
  <si>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</si>
  <si>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</si>
  <si>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</si>
  <si>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</si>
  <si>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</si>
  <si>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</si>
  <si>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</si>
  <si>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</si>
  <si>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</si>
  <si>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</si>
  <si>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</si>
  <si>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</si>
  <si>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</si>
  <si>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</si>
  <si>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</si>
  <si>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</si>
  <si>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</si>
  <si>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</si>
  <si>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</si>
  <si>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</si>
  <si>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</si>
  <si>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</si>
  <si>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</si>
  <si>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</si>
  <si>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</si>
  <si>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</si>
  <si>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</si>
  <si>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</si>
  <si>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</si>
  <si>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</si>
  <si>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</si>
  <si>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</si>
  <si>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</si>
  <si>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</si>
  <si>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</si>
  <si>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</si>
  <si>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</si>
  <si>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</si>
  <si>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</si>
  <si>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</si>
  <si>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</si>
  <si>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</si>
  <si>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</si>
  <si>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</si>
  <si>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</si>
  <si>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</si>
  <si>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</si>
  <si>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</si>
  <si>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</si>
  <si>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</si>
  <si>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</si>
  <si>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</si>
  <si>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</si>
  <si>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</si>
  <si>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</si>
  <si>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</si>
  <si>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</si>
  <si>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</si>
  <si>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</si>
  <si>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</si>
  <si>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</si>
  <si>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</si>
  <si>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</si>
  <si>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</si>
  <si>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</si>
  <si>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</si>
  <si>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</si>
  <si>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</si>
  <si>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</si>
  <si>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</si>
  <si>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</si>
  <si>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</si>
  <si>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</si>
  <si>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</si>
  <si>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</si>
  <si>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</si>
  <si>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</si>
  <si>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</si>
  <si>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</si>
  <si>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</si>
  <si>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</si>
  <si>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</si>
  <si>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</si>
  <si>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</si>
  <si>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</si>
  <si>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</si>
  <si>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</si>
  <si>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</si>
  <si>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</si>
  <si>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</si>
  <si>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</si>
  <si>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</si>
  <si>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</si>
  <si>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</si>
  <si>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</si>
  <si>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</si>
  <si>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</si>
  <si>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</si>
  <si>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</si>
  <si>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</si>
  <si>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</si>
  <si>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</si>
  <si>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</si>
  <si>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</si>
  <si>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</si>
  <si>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</si>
  <si>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</si>
  <si>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</si>
  <si>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</si>
  <si>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</si>
  <si>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</si>
  <si>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</si>
  <si>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</si>
  <si>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</si>
  <si>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</si>
  <si>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</si>
  <si>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</si>
  <si>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</si>
  <si>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</si>
  <si>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</si>
  <si>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</si>
  <si>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</si>
  <si>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</si>
  <si>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</si>
  <si>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</si>
  <si>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</si>
  <si>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</si>
  <si>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</si>
  <si>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</si>
  <si>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</si>
  <si>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</si>
  <si>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</si>
  <si>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</si>
  <si>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</si>
  <si>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</si>
  <si>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</si>
  <si>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</si>
  <si>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</si>
  <si>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</si>
  <si>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</si>
  <si>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</si>
  <si>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</si>
  <si>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</si>
  <si>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</si>
  <si>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</si>
  <si>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</si>
  <si>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</si>
  <si>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</si>
  <si>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</si>
  <si>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</si>
  <si>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</si>
  <si>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</si>
  <si>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</si>
  <si>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</si>
  <si>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</si>
  <si>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</si>
  <si>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</si>
  <si>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</si>
  <si>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</si>
  <si>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</si>
  <si>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</si>
  <si>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</si>
  <si>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</si>
  <si>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</si>
  <si>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</si>
  <si>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</si>
  <si>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</si>
  <si>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</si>
  <si>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</si>
  <si>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</si>
  <si>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</si>
  <si>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</si>
  <si>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</si>
  <si>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</si>
  <si>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</si>
  <si>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</si>
  <si>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</si>
  <si>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</si>
  <si>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</si>
  <si>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</si>
  <si>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</si>
  <si>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</si>
  <si>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</si>
  <si>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</si>
  <si>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</si>
  <si>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</si>
  <si>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</si>
  <si>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</si>
  <si>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</si>
  <si>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</si>
  <si>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</si>
  <si>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</si>
  <si>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</si>
  <si>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</si>
  <si>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</si>
  <si>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</si>
  <si>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</si>
  <si>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</si>
  <si>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</si>
  <si>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</si>
  <si>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</si>
  <si>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</si>
  <si>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</si>
  <si>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</si>
  <si>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</si>
  <si>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</si>
  <si>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</si>
  <si>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</si>
  <si>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</si>
  <si>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</si>
  <si>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</si>
  <si>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</si>
  <si>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</si>
  <si>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</si>
  <si>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</si>
  <si>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</si>
  <si>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</si>
  <si>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</si>
  <si>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</si>
  <si>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</si>
  <si>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</si>
  <si>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</si>
  <si>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</si>
  <si>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</si>
  <si>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</si>
  <si>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</si>
  <si>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</si>
  <si>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</si>
  <si>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</si>
  <si>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</si>
  <si>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</si>
  <si>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</si>
  <si>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</si>
  <si>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</si>
  <si>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</si>
  <si>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</si>
  <si>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</si>
  <si>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</si>
  <si>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</si>
  <si>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</si>
  <si>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</si>
  <si>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</si>
  <si>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</si>
  <si>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</si>
  <si>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</si>
  <si>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</si>
  <si>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</si>
  <si>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</si>
  <si>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</si>
  <si>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</si>
  <si>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</si>
  <si>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</si>
  <si>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</si>
  <si>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</si>
  <si>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</si>
  <si>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</si>
  <si>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</si>
  <si>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</si>
  <si>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</si>
  <si>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</si>
  <si>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</si>
  <si>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</si>
  <si>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</si>
  <si>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</si>
  <si>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</si>
  <si>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</si>
  <si>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</si>
  <si>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</si>
  <si>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</si>
  <si>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</si>
  <si>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</si>
  <si>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</si>
  <si>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</si>
  <si>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</si>
  <si>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</si>
  <si>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</si>
  <si>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</si>
  <si>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</si>
  <si>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</si>
  <si>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</si>
  <si>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</si>
  <si>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</si>
  <si>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</si>
  <si>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</si>
  <si>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</si>
  <si>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</si>
  <si>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</si>
  <si>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</si>
  <si>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</si>
  <si>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</si>
  <si>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</si>
  <si>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</si>
  <si>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</si>
  <si>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</si>
  <si>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</si>
  <si>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</si>
  <si>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</si>
  <si>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</si>
  <si>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</si>
  <si>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</si>
  <si>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</si>
  <si>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</si>
  <si>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</si>
  <si>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</si>
  <si>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</si>
  <si>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</si>
  <si>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</si>
  <si>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</si>
  <si>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</si>
  <si>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</si>
  <si>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</si>
  <si>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</si>
  <si>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</si>
  <si>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</si>
  <si>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</si>
  <si>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</si>
  <si>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</si>
  <si>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</si>
  <si>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</si>
  <si>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</si>
  <si>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</si>
  <si>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</si>
  <si>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</si>
  <si>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</si>
  <si>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</si>
  <si>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</si>
  <si>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</si>
  <si>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</si>
  <si>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</si>
  <si>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</si>
  <si>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</si>
  <si>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</si>
  <si>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</si>
  <si>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</si>
  <si>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</si>
  <si>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</si>
  <si>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</si>
  <si>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</si>
  <si>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</si>
  <si>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</si>
  <si>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</si>
  <si>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</si>
  <si>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</si>
  <si>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</si>
  <si>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</si>
  <si>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</si>
  <si>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</si>
  <si>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</si>
  <si>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</si>
  <si>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</si>
  <si>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</si>
  <si>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</si>
  <si>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</si>
  <si>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</si>
  <si>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</si>
  <si>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</si>
  <si>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</si>
  <si>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</si>
  <si>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</si>
  <si>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</si>
  <si>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</si>
  <si>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</si>
  <si>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</si>
  <si>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</si>
  <si>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</si>
  <si>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</si>
  <si>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</si>
  <si>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</si>
  <si>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</si>
  <si>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</si>
  <si>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</si>
  <si>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</si>
  <si>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</si>
  <si>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</si>
  <si>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</si>
  <si>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</si>
  <si>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</si>
  <si>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</si>
  <si>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</si>
  <si>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</si>
  <si>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</si>
  <si>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</si>
  <si>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</si>
  <si>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</si>
  <si>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</si>
  <si>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</si>
  <si>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</si>
  <si>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</si>
  <si>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</si>
  <si>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</si>
  <si>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</si>
  <si>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</si>
  <si>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</si>
  <si>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</si>
  <si>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</si>
  <si>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</si>
  <si>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</si>
  <si>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</si>
  <si>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</si>
  <si>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</si>
  <si>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</si>
  <si>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</si>
  <si>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</si>
  <si>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</si>
  <si>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</si>
  <si>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</si>
  <si>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</si>
  <si>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</si>
  <si>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</si>
  <si>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</si>
  <si>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</si>
  <si>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</si>
  <si>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</si>
  <si>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</si>
  <si>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</si>
  <si>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</si>
  <si>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</si>
  <si>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</si>
  <si>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</si>
  <si>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</si>
  <si>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</si>
  <si>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</si>
  <si>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</si>
  <si>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</si>
  <si>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</si>
  <si>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</si>
  <si>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</si>
  <si>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</si>
  <si>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</si>
  <si>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</si>
  <si>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</si>
  <si>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</si>
  <si>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</si>
  <si>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</si>
  <si>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</si>
  <si>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</si>
  <si>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</si>
  <si>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</si>
  <si>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</si>
  <si>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</si>
  <si>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</si>
  <si>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</si>
  <si>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</si>
  <si>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</si>
  <si>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</si>
  <si>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</si>
  <si>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</si>
  <si>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</si>
  <si>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</si>
  <si>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</si>
  <si>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</si>
  <si>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</si>
  <si>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</si>
  <si>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</si>
  <si>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</si>
  <si>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</si>
  <si>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</si>
  <si>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</si>
  <si>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</si>
  <si>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</si>
  <si>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</si>
  <si>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</si>
  <si>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</si>
  <si>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</si>
  <si>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</si>
  <si>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</si>
  <si>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</si>
  <si>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</si>
  <si>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</si>
  <si>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</si>
  <si>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</si>
  <si>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</si>
  <si>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</si>
  <si>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</si>
  <si>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</si>
  <si>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</si>
  <si>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</si>
  <si>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</si>
  <si>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</si>
  <si>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</si>
  <si>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</si>
  <si>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</si>
  <si>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</si>
  <si>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</si>
  <si>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</si>
  <si>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</si>
  <si>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</si>
  <si>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</si>
  <si>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</si>
  <si>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</si>
  <si>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</si>
  <si>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</si>
  <si>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</si>
  <si>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</si>
  <si>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</si>
  <si>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</si>
  <si>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</si>
  <si>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</si>
  <si>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</si>
  <si>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</si>
  <si>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</si>
  <si>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</si>
  <si>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</si>
  <si>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</si>
  <si>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</si>
  <si>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</si>
  <si>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</si>
  <si>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</si>
  <si>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</si>
  <si>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</si>
  <si>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</si>
  <si>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</si>
  <si>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</si>
  <si>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</si>
  <si>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</si>
  <si>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</si>
  <si>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</si>
  <si>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</si>
  <si>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</si>
  <si>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</si>
  <si>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</si>
  <si>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</si>
  <si>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</si>
  <si>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</si>
  <si>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</si>
  <si>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</si>
  <si>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</si>
  <si>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</si>
  <si>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</si>
  <si>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</si>
  <si>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</si>
  <si>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</si>
  <si>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</si>
  <si>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</si>
  <si>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</si>
  <si>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</si>
  <si>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</si>
  <si>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</si>
  <si>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</si>
  <si>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</si>
  <si>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</si>
  <si>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</si>
  <si>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</si>
  <si>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</si>
  <si>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</si>
  <si>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</si>
  <si>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</si>
  <si>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</si>
  <si>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</si>
  <si>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</si>
  <si>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</si>
  <si>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</si>
  <si>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</si>
  <si>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</si>
  <si>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</si>
  <si>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</si>
  <si>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</si>
  <si>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</si>
  <si>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</si>
  <si>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</si>
  <si>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</si>
  <si>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</si>
  <si>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</si>
  <si>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</si>
  <si>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</si>
  <si>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</si>
  <si>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</si>
  <si>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</si>
  <si>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</si>
  <si>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</si>
  <si>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</si>
  <si>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</si>
  <si>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</si>
  <si>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</si>
  <si>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</si>
  <si>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</si>
  <si>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</si>
  <si>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</si>
  <si>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</si>
  <si>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</si>
  <si>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</si>
  <si>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</si>
  <si>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</si>
  <si>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</si>
  <si>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</si>
  <si>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</si>
  <si>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</si>
  <si>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</si>
  <si>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</si>
  <si>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</si>
  <si>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</si>
  <si>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</si>
  <si>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</si>
  <si>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</si>
  <si>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</si>
  <si>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</si>
  <si>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</si>
  <si>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</si>
  <si>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</si>
  <si>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</si>
  <si>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</si>
  <si>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</si>
  <si>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</si>
  <si>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</si>
  <si>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</si>
  <si>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</si>
  <si>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</si>
  <si>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</si>
  <si>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</si>
  <si>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</si>
  <si>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</si>
  <si>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</si>
  <si>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</si>
  <si>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</si>
  <si>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</si>
  <si>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</si>
  <si>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</si>
  <si>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</si>
  <si>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</si>
  <si>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</si>
  <si>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</si>
  <si>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</si>
  <si>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</si>
  <si>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</si>
  <si>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</si>
  <si>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</si>
  <si>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</si>
  <si>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</si>
  <si>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</si>
  <si>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</si>
  <si>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</si>
  <si>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</si>
  <si>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</si>
  <si>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</si>
  <si>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</si>
  <si>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</si>
  <si>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</si>
  <si>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</si>
  <si>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</si>
  <si>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</si>
  <si>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</si>
  <si>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</si>
  <si>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</si>
  <si>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</si>
  <si>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</si>
  <si>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</si>
  <si>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</si>
  <si>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</si>
  <si>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</si>
  <si>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</si>
  <si>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</si>
  <si>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</si>
  <si>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</si>
  <si>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</si>
  <si>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</si>
  <si>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</si>
  <si>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</si>
  <si>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</si>
  <si>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</si>
  <si>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</si>
  <si>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</si>
  <si>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</si>
  <si>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</si>
  <si>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</si>
  <si>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</si>
  <si>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</si>
  <si>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</si>
  <si>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</si>
  <si>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</si>
  <si>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</si>
  <si>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</si>
  <si>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</si>
  <si>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</si>
  <si>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</si>
  <si>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</si>
  <si>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</si>
  <si>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</si>
  <si>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</si>
  <si>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</si>
  <si>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</si>
  <si>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</si>
  <si>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</si>
  <si>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</si>
  <si>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</si>
  <si>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</si>
  <si>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</si>
  <si>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</si>
  <si>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</si>
  <si>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</si>
  <si>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</si>
  <si>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</si>
  <si>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</si>
  <si>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</si>
  <si>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</si>
  <si>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</si>
  <si>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</si>
  <si>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</si>
  <si>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</si>
  <si>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</si>
  <si>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</si>
  <si>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</si>
  <si>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</si>
  <si>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</si>
  <si>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</si>
  <si>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</si>
  <si>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</si>
  <si>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</si>
  <si>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</si>
  <si>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</si>
  <si>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</si>
  <si>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</si>
  <si>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</si>
  <si>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</si>
  <si>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</si>
  <si>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</si>
  <si>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</si>
  <si>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</si>
  <si>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</si>
  <si>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</si>
  <si>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</si>
  <si>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</si>
  <si>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</si>
  <si>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</si>
  <si>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</si>
  <si>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</si>
  <si>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</si>
  <si>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</si>
  <si>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</si>
  <si>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</si>
  <si>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</si>
  <si>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</si>
  <si>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</si>
  <si>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</si>
  <si>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</si>
  <si>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</si>
  <si>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</si>
  <si>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</si>
  <si>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</si>
  <si>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</si>
  <si>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</si>
  <si>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</si>
  <si>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</si>
  <si>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</si>
  <si>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</si>
  <si>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</si>
  <si>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</si>
  <si>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</si>
  <si>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</si>
  <si>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</si>
  <si>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</si>
  <si>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</si>
  <si>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</si>
  <si>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</si>
  <si>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</si>
  <si>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</si>
  <si>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</si>
  <si>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</si>
  <si>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</si>
  <si>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</si>
  <si>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</si>
  <si>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</si>
  <si>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</si>
  <si>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</si>
  <si>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</si>
  <si>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</si>
  <si>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</si>
  <si>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</si>
  <si>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</si>
  <si>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</si>
  <si>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</si>
  <si>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</si>
  <si>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</si>
  <si>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</si>
  <si>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</si>
  <si>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</si>
  <si>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</si>
  <si>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</si>
  <si>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</si>
  <si>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</si>
  <si>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</si>
  <si>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</si>
  <si>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</si>
  <si>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</si>
  <si>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</si>
  <si>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</si>
  <si>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</si>
  <si>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</si>
  <si>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</si>
  <si>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</si>
  <si>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</si>
  <si>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</si>
  <si>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</si>
  <si>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</si>
  <si>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</si>
  <si>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</si>
  <si>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</si>
  <si>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</si>
  <si>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</si>
  <si>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</si>
  <si>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</si>
  <si>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</si>
  <si>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</si>
  <si>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</si>
  <si>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</si>
  <si>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</si>
  <si>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</si>
  <si>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</si>
  <si>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</si>
  <si>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</si>
  <si>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</si>
  <si>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</si>
  <si>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</si>
  <si>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</si>
  <si>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</si>
  <si>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</si>
  <si>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</si>
  <si>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</si>
  <si>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</si>
  <si>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</si>
  <si>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</si>
  <si>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</si>
  <si>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</si>
  <si>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</si>
  <si>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</si>
  <si>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</si>
  <si>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</si>
  <si>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</si>
  <si>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</si>
  <si>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</si>
  <si>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</si>
  <si>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</si>
  <si>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</si>
  <si>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</si>
  <si>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</si>
  <si>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</si>
  <si>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</si>
  <si>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</si>
  <si>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</si>
  <si>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</si>
  <si>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</si>
  <si>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</si>
  <si>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</si>
  <si>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</si>
  <si>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</si>
  <si>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</si>
  <si>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</si>
  <si>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</si>
  <si>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</si>
  <si>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</si>
  <si>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</si>
  <si>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</si>
  <si>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</si>
  <si>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</si>
  <si>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</si>
  <si>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</si>
  <si>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</si>
  <si>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</si>
  <si>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</si>
  <si>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</si>
  <si>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</si>
  <si>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</si>
  <si>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</si>
  <si>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</si>
  <si>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</si>
  <si>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</si>
  <si>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</si>
  <si>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</si>
  <si>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</si>
  <si>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</si>
  <si>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</si>
  <si>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</si>
  <si>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</si>
  <si>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</si>
  <si>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</si>
  <si>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</si>
  <si>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</si>
  <si>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</si>
  <si>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</si>
  <si>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</si>
  <si>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</si>
  <si>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</si>
  <si>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</si>
  <si>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</si>
  <si>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</si>
  <si>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</si>
  <si>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</si>
  <si>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</si>
  <si>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</si>
  <si>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</si>
  <si>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</si>
  <si>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</si>
  <si>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</si>
  <si>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</si>
  <si>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</si>
  <si>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</si>
  <si>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</si>
  <si>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</si>
  <si>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</si>
  <si>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</si>
  <si>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</si>
  <si>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</si>
  <si>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</si>
  <si>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</si>
  <si>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</si>
  <si>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</si>
  <si>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</si>
  <si>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</si>
  <si>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</si>
  <si>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</si>
  <si>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</si>
  <si>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</si>
  <si>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</si>
  <si>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</si>
  <si>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</si>
  <si>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</si>
  <si>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</si>
  <si>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</si>
  <si>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</si>
  <si>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</si>
  <si>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</si>
  <si>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</si>
  <si>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</si>
  <si>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</si>
  <si>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</si>
  <si>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</si>
  <si>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</si>
  <si>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</si>
  <si>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</si>
  <si>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</si>
  <si>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</si>
  <si>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</si>
  <si>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</si>
  <si>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</si>
  <si>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</si>
  <si>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</si>
  <si>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</si>
  <si>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</si>
  <si>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</si>
  <si>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</si>
  <si>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</si>
  <si>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</si>
  <si>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</si>
  <si>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</si>
  <si>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</si>
  <si>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</si>
  <si>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</si>
  <si>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</si>
  <si>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</si>
  <si>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</si>
  <si>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</si>
  <si>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</si>
  <si>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</si>
  <si>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</si>
  <si>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</si>
  <si>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</si>
  <si>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</si>
  <si>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</si>
  <si>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</si>
  <si>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</si>
  <si>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</si>
  <si>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</si>
  <si>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</si>
  <si>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</si>
  <si>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</si>
  <si>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</si>
  <si>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</si>
  <si>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</si>
  <si>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</si>
  <si>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</si>
  <si>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</si>
  <si>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</si>
  <si>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</si>
  <si>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</si>
  <si>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</si>
  <si>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</si>
  <si>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</si>
  <si>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</si>
  <si>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</si>
  <si>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</si>
  <si>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</si>
  <si>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</si>
  <si>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</si>
  <si>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</si>
  <si>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</si>
  <si>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</si>
  <si>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</si>
  <si>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</si>
  <si>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</si>
  <si>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</si>
  <si>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</si>
  <si>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</si>
  <si>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</si>
  <si>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</si>
  <si>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</si>
  <si>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</si>
  <si>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</si>
  <si>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</si>
  <si>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</si>
  <si>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</si>
  <si>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</si>
  <si>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</si>
  <si>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</si>
  <si>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</si>
  <si>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</si>
  <si>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</si>
  <si>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</si>
  <si>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</si>
  <si>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</si>
  <si>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</si>
  <si>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</si>
  <si>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</si>
  <si>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</si>
  <si>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</si>
  <si>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</si>
  <si>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</si>
  <si>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</si>
  <si>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</si>
  <si>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</si>
  <si>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</si>
  <si>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</si>
  <si>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</si>
  <si>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</si>
  <si>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</si>
  <si>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</si>
  <si>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</si>
  <si>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</si>
  <si>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</si>
  <si>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</si>
  <si>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</si>
  <si>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</si>
  <si>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</si>
  <si>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</si>
  <si>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</si>
  <si>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</si>
  <si>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</si>
  <si>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</si>
  <si>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</si>
  <si>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</si>
  <si>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</si>
  <si>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</si>
  <si>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</si>
  <si>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</si>
  <si>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</si>
  <si>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</si>
  <si>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</si>
  <si>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</si>
  <si>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</si>
  <si>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</si>
  <si>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</si>
  <si>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</si>
  <si>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</si>
  <si>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</si>
  <si>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</si>
  <si>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</si>
  <si>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</si>
  <si>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</si>
  <si>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</si>
  <si>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</si>
  <si>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</si>
  <si>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</si>
  <si>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</si>
  <si>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</si>
  <si>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</si>
  <si>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</si>
  <si>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</si>
  <si>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</si>
  <si>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</si>
  <si>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</si>
  <si>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</si>
  <si>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</si>
  <si>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</si>
  <si>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</si>
  <si>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</si>
  <si>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</si>
  <si>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</si>
  <si>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</si>
  <si>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</si>
  <si>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</si>
  <si>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</si>
  <si>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</si>
  <si>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</si>
  <si>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</si>
  <si>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</si>
  <si>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</si>
  <si>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</si>
  <si>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</si>
  <si>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</si>
  <si>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</si>
  <si>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</si>
  <si>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</si>
  <si>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</si>
  <si>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</si>
  <si>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</si>
  <si>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</si>
  <si>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</si>
  <si>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</si>
  <si>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</si>
  <si>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</si>
  <si>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</si>
  <si>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</si>
  <si>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</si>
  <si>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</si>
  <si>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</si>
  <si>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</si>
  <si>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</si>
  <si>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</si>
  <si>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</si>
  <si>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</si>
  <si>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</si>
  <si>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</si>
  <si>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</si>
  <si>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</si>
  <si>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</si>
  <si>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</si>
  <si>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</si>
  <si>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</si>
  <si>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</si>
  <si>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</si>
  <si>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</si>
  <si>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</si>
  <si>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</si>
  <si>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</si>
  <si>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</si>
  <si>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</si>
  <si>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</si>
  <si>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</si>
  <si>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</si>
  <si>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</si>
  <si>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</si>
  <si>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</si>
  <si>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</si>
  <si>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</si>
  <si>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</si>
  <si>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</si>
  <si>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</si>
  <si>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</si>
  <si>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</si>
  <si>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</si>
  <si>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</si>
  <si>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</si>
  <si>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</si>
  <si>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</si>
  <si>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</si>
  <si>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</si>
  <si>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</si>
  <si>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</si>
  <si>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</si>
  <si>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</si>
  <si>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</si>
  <si>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</si>
  <si>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</si>
  <si>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</si>
  <si>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</si>
  <si>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</si>
  <si>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</si>
  <si>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</si>
  <si>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</si>
  <si>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</si>
  <si>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</si>
  <si>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</si>
  <si>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</si>
  <si>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</si>
  <si>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</si>
  <si>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</si>
  <si>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</si>
  <si>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</si>
  <si>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</si>
  <si>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</si>
  <si>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</si>
  <si>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</si>
  <si>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</si>
  <si>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</si>
  <si>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</si>
  <si>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</si>
  <si>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</si>
  <si>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</si>
  <si>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</si>
  <si>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</si>
  <si>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</si>
  <si>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</si>
  <si>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</si>
  <si>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</si>
  <si>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</si>
  <si>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</si>
  <si>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</si>
  <si>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</si>
  <si>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</si>
  <si>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</si>
  <si>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</si>
  <si>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</si>
  <si>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</si>
  <si>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</si>
  <si>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</si>
  <si>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</si>
  <si>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</si>
  <si>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</si>
  <si>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</si>
  <si>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</si>
  <si>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</si>
  <si>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</si>
  <si>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</si>
  <si>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</si>
  <si>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</si>
  <si>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</si>
  <si>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</si>
  <si>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</si>
  <si>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</si>
  <si>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</si>
  <si>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</si>
  <si>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</si>
  <si>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</si>
  <si>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</si>
  <si>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</si>
  <si>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</si>
  <si>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</si>
  <si>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</si>
  <si>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</si>
  <si>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</si>
  <si>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</si>
  <si>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</si>
  <si>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</si>
  <si>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</si>
  <si>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</si>
  <si>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</si>
  <si>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</si>
  <si>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</si>
  <si>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</si>
  <si>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</si>
  <si>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</si>
  <si>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</si>
  <si>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</si>
  <si>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</si>
  <si>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</si>
  <si>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</si>
  <si>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</si>
  <si>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</si>
  <si>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</si>
  <si>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</si>
  <si>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</si>
  <si>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</si>
  <si>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</si>
  <si>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</si>
  <si>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</si>
  <si>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</si>
  <si>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</si>
  <si>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</si>
  <si>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</si>
  <si>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</si>
  <si>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</si>
  <si>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</si>
  <si>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</si>
  <si>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</si>
  <si>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</si>
  <si>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</si>
  <si>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</si>
  <si>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</si>
  <si>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</si>
  <si>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</si>
  <si>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</si>
  <si>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</si>
  <si>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</si>
  <si>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</si>
  <si>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</si>
  <si>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</si>
  <si>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</si>
  <si>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</si>
  <si>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</si>
  <si>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</si>
  <si>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</si>
  <si>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</si>
  <si>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</si>
  <si>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</si>
  <si>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</si>
  <si>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</si>
  <si>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</si>
  <si>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</si>
  <si>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</si>
  <si>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</si>
  <si>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</si>
  <si>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</si>
  <si>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</si>
  <si>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</si>
  <si>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</si>
  <si>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</si>
  <si>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</si>
  <si>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</si>
  <si>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</si>
  <si>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</si>
  <si>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</si>
  <si>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</si>
  <si>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</si>
  <si>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</si>
  <si>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</si>
  <si>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</si>
  <si>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</si>
  <si>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</si>
  <si>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</si>
  <si>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</si>
  <si>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</si>
  <si>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</si>
  <si>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</si>
  <si>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</si>
  <si>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</si>
  <si>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</si>
  <si>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</si>
  <si>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</si>
  <si>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</si>
  <si>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</si>
  <si>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</si>
  <si>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</si>
  <si>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</si>
  <si>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</si>
  <si>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</si>
  <si>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</si>
  <si>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</si>
  <si>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</si>
  <si>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</si>
  <si>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</si>
  <si>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</si>
  <si>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</si>
  <si>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</si>
  <si>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</si>
  <si>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</si>
  <si>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</si>
  <si>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</si>
  <si>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</si>
  <si>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</si>
  <si>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</si>
  <si>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</si>
  <si>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</si>
  <si>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</si>
  <si>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</si>
  <si>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</si>
  <si>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</si>
  <si>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</si>
  <si>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</si>
  <si>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</si>
  <si>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</si>
  <si>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</si>
  <si>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</si>
  <si>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</si>
  <si>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</si>
  <si>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</si>
  <si>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</si>
  <si>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</si>
  <si>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</si>
  <si>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</si>
  <si>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</si>
  <si>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</si>
  <si>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</si>
  <si>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</si>
  <si>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</si>
  <si>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</si>
  <si>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</si>
  <si>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</si>
  <si>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</si>
  <si>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</si>
  <si>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</si>
  <si>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</si>
  <si>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</si>
  <si>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</si>
  <si>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</si>
  <si>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</si>
  <si>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</si>
  <si>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</si>
  <si>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</si>
  <si>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</si>
  <si>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</si>
  <si>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</si>
  <si>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</si>
  <si>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</si>
  <si>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</si>
  <si>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</si>
  <si>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</si>
  <si>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</si>
  <si>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</si>
  <si>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</si>
  <si>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</si>
  <si>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</si>
  <si>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</si>
  <si>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</si>
  <si>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</si>
  <si>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</si>
  <si>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</si>
  <si>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</si>
  <si>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</si>
  <si>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</si>
  <si>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</si>
  <si>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</si>
  <si>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</si>
  <si>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</si>
  <si>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</si>
  <si>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</si>
  <si>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</si>
  <si>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</si>
  <si>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</si>
  <si>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</si>
  <si>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</si>
  <si>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</si>
  <si>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</si>
  <si>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</si>
  <si>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</si>
  <si>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</si>
  <si>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</si>
  <si>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</si>
  <si>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</si>
  <si>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</si>
  <si>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</si>
  <si>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</si>
  <si>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</si>
  <si>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</si>
  <si>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</si>
  <si>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</si>
  <si>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</si>
  <si>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</si>
  <si>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</si>
  <si>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</si>
  <si>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</si>
  <si>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</si>
  <si>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</si>
  <si>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</si>
  <si>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</si>
  <si>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</si>
  <si>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</si>
  <si>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</si>
  <si>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</si>
  <si>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</si>
  <si>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</si>
  <si>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</si>
  <si>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</si>
  <si>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</si>
  <si>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</si>
  <si>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</si>
  <si>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</si>
  <si>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</si>
  <si>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</si>
  <si>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</si>
  <si>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</si>
  <si>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</si>
  <si>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</si>
  <si>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</si>
  <si>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</si>
  <si>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</si>
  <si>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</si>
  <si>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</si>
  <si>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</si>
  <si>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</si>
  <si>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</si>
  <si>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</si>
  <si>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</si>
  <si>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</si>
  <si>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</si>
  <si>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</si>
  <si>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</si>
  <si>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</si>
  <si>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</si>
  <si>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</si>
  <si>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</si>
  <si>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</si>
  <si>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</si>
  <si>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</si>
  <si>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</si>
  <si>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</si>
  <si>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</si>
  <si>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</si>
  <si>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</si>
  <si>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</si>
  <si>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</si>
  <si>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</si>
  <si>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</si>
  <si>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</si>
  <si>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</si>
  <si>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</si>
  <si>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</si>
  <si>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</si>
  <si>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</si>
  <si>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</si>
  <si>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</si>
  <si>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</si>
  <si>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</si>
  <si>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</si>
  <si>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</si>
  <si>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</si>
  <si>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</si>
  <si>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</si>
  <si>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</si>
  <si>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</si>
  <si>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</si>
  <si>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</si>
  <si>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</si>
  <si>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</si>
  <si>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</si>
  <si>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</si>
  <si>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</si>
  <si>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</si>
  <si>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</si>
  <si>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</si>
  <si>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</si>
  <si>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</si>
  <si>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</si>
  <si>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</si>
  <si>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</si>
  <si>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</si>
  <si>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</si>
  <si>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</si>
  <si>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</si>
  <si>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</si>
  <si>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</si>
  <si>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</si>
  <si>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</si>
  <si>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</si>
  <si>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</si>
  <si>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</si>
  <si>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</si>
  <si>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</si>
  <si>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</si>
  <si>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</si>
  <si>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</si>
  <si>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</si>
  <si>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</si>
  <si>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</si>
  <si>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</si>
  <si>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</si>
  <si>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</si>
  <si>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</si>
  <si>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</si>
  <si>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</si>
  <si>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</si>
  <si>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</si>
  <si>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</si>
  <si>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</si>
  <si>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</si>
  <si>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</si>
  <si>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</si>
  <si>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</si>
  <si>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</si>
  <si>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</si>
  <si>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</si>
  <si>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</si>
  <si>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</si>
  <si>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</si>
  <si>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</si>
  <si>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</si>
  <si>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</si>
  <si>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</si>
  <si>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</si>
  <si>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</si>
  <si>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</si>
  <si>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</si>
  <si>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</si>
  <si>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</si>
  <si>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</si>
  <si>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</si>
  <si>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</si>
  <si>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</si>
  <si>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</si>
  <si>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</si>
  <si>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</si>
  <si>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</si>
  <si>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</si>
  <si>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</si>
  <si>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</si>
  <si>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</si>
  <si>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</si>
  <si>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</si>
  <si>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</si>
  <si>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</si>
  <si>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</si>
  <si>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</si>
  <si>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</si>
  <si>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</si>
  <si>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</si>
  <si>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</si>
  <si>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</si>
  <si>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</si>
  <si>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</si>
  <si>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</si>
  <si>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</si>
  <si>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</si>
  <si>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</si>
  <si>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</si>
  <si>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</si>
  <si>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</si>
  <si>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</si>
  <si>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</si>
  <si>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</si>
  <si>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</si>
  <si>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</si>
  <si>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</si>
  <si>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</si>
  <si>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</si>
  <si>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</si>
  <si>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</si>
  <si>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</si>
  <si>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</si>
  <si>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</si>
  <si>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</si>
  <si>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</si>
  <si>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</si>
  <si>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</si>
  <si>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</si>
  <si>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</si>
  <si>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</si>
  <si>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</si>
  <si>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</si>
  <si>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</si>
  <si>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</si>
  <si>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</si>
  <si>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</si>
  <si>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</si>
  <si>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</si>
  <si>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</si>
  <si>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</si>
  <si>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</si>
  <si>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</si>
  <si>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</si>
  <si>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</si>
  <si>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</si>
  <si>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</si>
  <si>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</si>
  <si>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</si>
  <si>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</si>
  <si>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</si>
  <si>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</si>
  <si>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</si>
  <si>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</si>
  <si>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</si>
  <si>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</si>
  <si>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</si>
  <si>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</si>
  <si>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</si>
  <si>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</si>
  <si>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</si>
  <si>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</si>
  <si>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</si>
  <si>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</si>
  <si>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</si>
  <si>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</si>
  <si>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</si>
  <si>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</si>
  <si>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</si>
  <si>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</si>
  <si>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</si>
  <si>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</si>
  <si>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</si>
  <si>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</si>
  <si>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</si>
  <si>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</si>
  <si>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</si>
  <si>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</si>
  <si>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</si>
  <si>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</si>
  <si>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</si>
  <si>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</si>
  <si>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</si>
  <si>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</si>
  <si>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</si>
  <si>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</si>
  <si>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</si>
  <si>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</si>
  <si>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</si>
  <si>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</si>
  <si>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</si>
  <si>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</si>
  <si>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</si>
  <si>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</si>
  <si>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</si>
  <si>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</si>
  <si>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</si>
  <si>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</si>
  <si>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</si>
  <si>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</si>
  <si>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</si>
  <si>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</si>
  <si>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</si>
  <si>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</si>
  <si>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</si>
  <si>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</si>
  <si>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</si>
  <si>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</si>
  <si>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</si>
  <si>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</si>
  <si>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</si>
  <si>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</si>
  <si>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</si>
  <si>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</si>
  <si>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</si>
  <si>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</si>
  <si>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</si>
  <si>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</si>
  <si>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</si>
  <si>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</si>
  <si>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</si>
  <si>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</si>
  <si>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</si>
  <si>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</si>
  <si>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</si>
  <si>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</si>
  <si>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</si>
  <si>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</si>
  <si>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</si>
  <si>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</si>
  <si>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</si>
  <si>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</si>
  <si>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</si>
  <si>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</si>
  <si>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</si>
  <si>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</si>
  <si>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</si>
  <si>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</si>
  <si>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</si>
  <si>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</si>
  <si>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</si>
  <si>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</si>
  <si>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</si>
  <si>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</si>
  <si>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</si>
  <si>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</si>
  <si>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</si>
  <si>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</si>
  <si>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</si>
  <si>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</si>
  <si>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</si>
  <si>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</si>
  <si>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</si>
  <si>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</si>
  <si>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</si>
  <si>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</si>
  <si>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</si>
  <si>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</si>
  <si>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</si>
  <si>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</si>
  <si>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</si>
  <si>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</si>
  <si>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</si>
  <si>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</si>
  <si>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</si>
  <si>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</si>
  <si>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</si>
  <si>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</si>
  <si>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</si>
  <si>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</si>
  <si>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</si>
  <si>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</si>
  <si>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</si>
  <si>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</si>
  <si>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</si>
  <si>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</si>
  <si>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</si>
  <si>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</si>
  <si>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</si>
  <si>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</si>
  <si>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</si>
  <si>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</si>
  <si>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</si>
  <si>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</si>
  <si>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</si>
  <si>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</si>
  <si>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</si>
  <si>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</si>
  <si>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</si>
  <si>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</si>
  <si>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</si>
  <si>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</si>
  <si>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</si>
  <si>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</si>
  <si>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</si>
  <si>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</si>
  <si>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</si>
  <si>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</si>
  <si>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</si>
  <si>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</si>
  <si>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</si>
  <si>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</si>
  <si>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</si>
  <si>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</si>
  <si>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</si>
  <si>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</si>
  <si>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</si>
  <si>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</si>
  <si>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</si>
  <si>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</si>
  <si>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</si>
  <si>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</si>
  <si>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</si>
  <si>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</si>
  <si>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</si>
  <si>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</si>
  <si>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</si>
  <si>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</si>
  <si>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</si>
  <si>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</si>
  <si>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</si>
  <si>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</si>
  <si>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</si>
  <si>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</si>
  <si>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</si>
  <si>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</si>
  <si>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</si>
  <si>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</si>
  <si>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</si>
  <si>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</si>
  <si>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</si>
  <si>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</si>
  <si>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</si>
  <si>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</si>
  <si>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</si>
  <si>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</si>
  <si>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</si>
  <si>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</si>
  <si>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</si>
  <si>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</si>
  <si>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</si>
  <si>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</si>
  <si>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</si>
  <si>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</si>
  <si>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</si>
  <si>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</si>
  <si>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</si>
  <si>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</si>
  <si>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</si>
  <si>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</si>
  <si>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</si>
  <si>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</si>
  <si>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</si>
  <si>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</si>
  <si>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</si>
  <si>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</si>
  <si>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</si>
  <si>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</si>
  <si>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</si>
  <si>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</si>
  <si>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</si>
  <si>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</si>
  <si>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</si>
  <si>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</si>
  <si>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</si>
  <si>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</si>
  <si>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</si>
  <si>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</si>
  <si>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</si>
  <si>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</si>
  <si>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</si>
  <si>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</si>
  <si>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</si>
  <si>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</si>
  <si>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</si>
  <si>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</si>
  <si>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</si>
  <si>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</si>
  <si>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</si>
  <si>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</si>
  <si>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</si>
  <si>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</si>
  <si>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</si>
  <si>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</si>
  <si>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</si>
  <si>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</si>
  <si>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</si>
  <si>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</si>
  <si>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</si>
  <si>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</si>
  <si>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</si>
  <si>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</si>
  <si>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</si>
  <si>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</si>
  <si>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</si>
  <si>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</si>
  <si>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</si>
  <si>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</si>
  <si>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</si>
  <si>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</si>
  <si>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</si>
  <si>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</si>
  <si>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</si>
  <si>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</si>
  <si>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</si>
  <si>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</si>
  <si>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</si>
  <si>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</si>
  <si>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</si>
  <si>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</si>
  <si>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</si>
  <si>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</si>
  <si>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</si>
  <si>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</si>
  <si>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</si>
  <si>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</si>
  <si>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</si>
  <si>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</si>
  <si>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</si>
  <si>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</si>
  <si>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</si>
  <si>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</si>
  <si>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</si>
  <si>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</si>
  <si>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</si>
  <si>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</si>
  <si>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</si>
  <si>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</si>
  <si>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</si>
  <si>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</si>
  <si>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</si>
  <si>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</si>
  <si>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</si>
  <si>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</si>
  <si>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</si>
  <si>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</si>
  <si>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</si>
  <si>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</si>
  <si>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</si>
  <si>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</si>
  <si>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</si>
  <si>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</si>
  <si>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</si>
  <si>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</si>
  <si>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</si>
  <si>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</si>
  <si>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</si>
  <si>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</si>
  <si>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</si>
  <si>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</si>
  <si>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</si>
  <si>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</si>
  <si>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</si>
  <si>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</si>
  <si>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</si>
  <si>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</si>
  <si>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</si>
  <si>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</si>
  <si>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</si>
  <si>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</si>
  <si>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</si>
  <si>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</si>
  <si>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</si>
  <si>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</si>
  <si>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</si>
  <si>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</si>
  <si>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</si>
  <si>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</si>
  <si>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</si>
  <si>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</si>
  <si>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</si>
  <si>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</si>
  <si>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</si>
  <si>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</si>
  <si>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</si>
  <si>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</si>
  <si>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</si>
  <si>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</si>
  <si>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</si>
  <si>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</si>
  <si>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</si>
  <si>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</si>
  <si>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</si>
  <si>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</si>
  <si>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</si>
  <si>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</si>
  <si>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</si>
  <si>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</si>
  <si>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</si>
  <si>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</si>
  <si>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</si>
  <si>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</si>
  <si>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</si>
  <si>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</si>
  <si>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</si>
  <si>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</si>
  <si>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</si>
  <si>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</si>
  <si>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</si>
  <si>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</si>
  <si>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</si>
  <si>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</si>
  <si>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</si>
  <si>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</si>
  <si>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</si>
  <si>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</si>
  <si>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</si>
  <si>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</si>
  <si>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</si>
  <si>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</si>
  <si>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</si>
  <si>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</si>
  <si>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</si>
  <si>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</si>
  <si>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</si>
  <si>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</si>
  <si>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</si>
  <si>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</si>
  <si>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</si>
  <si>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</si>
  <si>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</si>
  <si>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</si>
  <si>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</si>
  <si>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</si>
  <si>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</si>
  <si>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</si>
  <si>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</si>
  <si>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</si>
  <si>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</si>
  <si>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</si>
  <si>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</si>
  <si>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</si>
  <si>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</si>
  <si>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</si>
  <si>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</si>
  <si>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</si>
  <si>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</si>
  <si>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</si>
  <si>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</si>
  <si>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</si>
  <si>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</si>
  <si>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</si>
  <si>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</si>
  <si>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</si>
  <si>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</si>
  <si>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</si>
  <si>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</si>
  <si>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</si>
  <si>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</si>
  <si>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</si>
  <si>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</si>
  <si>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</si>
  <si>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</si>
  <si>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</si>
  <si>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</si>
  <si>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</si>
  <si>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</si>
  <si>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</si>
  <si>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</si>
  <si>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</si>
  <si>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</si>
  <si>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</si>
  <si>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</si>
  <si>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</si>
  <si>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</si>
  <si>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</si>
  <si>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</si>
  <si>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</si>
  <si>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</si>
  <si>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</si>
  <si>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</si>
  <si>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</si>
  <si>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</si>
  <si>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</si>
  <si>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</si>
  <si>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</si>
  <si>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</si>
  <si>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</si>
  <si>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</si>
  <si>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</si>
  <si>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</si>
  <si>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</si>
  <si>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</si>
  <si>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</si>
  <si>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</si>
  <si>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</si>
  <si>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</si>
  <si>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</si>
  <si>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</si>
  <si>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</si>
  <si>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</si>
  <si>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</si>
  <si>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</si>
  <si>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</si>
  <si>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</si>
  <si>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</si>
  <si>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</si>
  <si>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</si>
  <si>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</si>
  <si>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</si>
  <si>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</si>
  <si>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</si>
  <si>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</si>
  <si>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</si>
  <si>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</si>
  <si>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</si>
  <si>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</si>
  <si>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</si>
  <si>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</si>
  <si>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</si>
  <si>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</si>
  <si>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</si>
  <si>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</si>
  <si>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</si>
  <si>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</si>
  <si>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</si>
  <si>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</si>
  <si>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</si>
  <si>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</si>
  <si>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</si>
  <si>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</si>
  <si>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</si>
  <si>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</si>
  <si>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</si>
  <si>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</si>
  <si>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</si>
  <si>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</si>
  <si>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</si>
  <si>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</si>
  <si>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</si>
  <si>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</si>
  <si>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</si>
  <si>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</si>
  <si>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</si>
  <si>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</si>
  <si>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</si>
  <si>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</si>
  <si>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</si>
  <si>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</si>
  <si>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</si>
  <si>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</si>
  <si>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</si>
  <si>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</si>
  <si>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</si>
  <si>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</si>
  <si>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</si>
  <si>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</si>
  <si>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</si>
  <si>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</si>
  <si>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</si>
  <si>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</si>
  <si>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</si>
  <si>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</si>
  <si>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</si>
  <si>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</si>
  <si>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</si>
  <si>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</si>
  <si>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</si>
  <si>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</si>
  <si>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</si>
  <si>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</si>
  <si>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</si>
  <si>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</si>
  <si>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</si>
  <si>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</si>
  <si>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</si>
  <si>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</si>
  <si>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</si>
  <si>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</si>
  <si>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</si>
  <si>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</si>
  <si>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</si>
  <si>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</si>
  <si>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</si>
  <si>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</si>
  <si>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</si>
  <si>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</si>
  <si>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</si>
  <si>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</si>
  <si>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</si>
  <si>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</si>
  <si>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</si>
  <si>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</si>
  <si>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</si>
  <si>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</si>
  <si>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</si>
  <si>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</si>
  <si>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</si>
  <si>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</si>
  <si>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</si>
  <si>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</si>
  <si>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</si>
  <si>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</si>
  <si>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</si>
  <si>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</si>
  <si>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</si>
  <si>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</si>
  <si>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</si>
  <si>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</si>
  <si>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</si>
  <si>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</si>
  <si>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</si>
  <si>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</si>
  <si>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</si>
  <si>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</si>
  <si>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</si>
  <si>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</si>
  <si>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</si>
  <si>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</si>
  <si>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</si>
  <si>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</si>
  <si>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</si>
  <si>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</si>
  <si>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</si>
  <si>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</si>
  <si>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</si>
  <si>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</si>
  <si>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</si>
  <si>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</si>
  <si>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</si>
  <si>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</si>
  <si>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</si>
  <si>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</si>
  <si>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</si>
  <si>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</si>
  <si>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</si>
  <si>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</si>
  <si>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</si>
  <si>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</si>
  <si>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</si>
  <si>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</si>
  <si>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</si>
  <si>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</si>
  <si>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</si>
  <si>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</si>
  <si>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</si>
  <si>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</si>
  <si>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</si>
  <si>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</si>
  <si>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</si>
  <si>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</si>
  <si>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</si>
  <si>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</si>
  <si>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</si>
  <si>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</si>
  <si>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</si>
  <si>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</si>
  <si>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</si>
  <si>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</si>
  <si>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</si>
  <si>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</si>
  <si>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</si>
  <si>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</si>
  <si>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</si>
  <si>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</si>
  <si>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</si>
  <si>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</si>
  <si>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</si>
  <si>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</si>
  <si>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</si>
  <si>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</si>
  <si>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</si>
  <si>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</si>
  <si>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</si>
  <si>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</si>
  <si>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</si>
  <si>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</si>
  <si>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</si>
  <si>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</si>
  <si>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</si>
  <si>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</si>
  <si>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</si>
  <si>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</si>
  <si>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</si>
  <si>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</si>
  <si>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</si>
  <si>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</si>
  <si>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</si>
  <si>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</si>
  <si>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</si>
  <si>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</si>
  <si>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</si>
  <si>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</si>
  <si>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</si>
  <si>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</si>
  <si>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</si>
  <si>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</si>
  <si>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</si>
  <si>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</si>
  <si>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</si>
  <si>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</si>
  <si>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</si>
  <si>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</si>
  <si>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</si>
  <si>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</si>
  <si>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</si>
  <si>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</si>
  <si>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</si>
  <si>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</si>
  <si>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</si>
  <si>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</si>
  <si>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</si>
  <si>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</si>
  <si>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</si>
  <si>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</si>
  <si>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</si>
  <si>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</si>
  <si>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</si>
  <si>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</si>
  <si>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</si>
  <si>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</si>
  <si>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</si>
  <si>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</si>
  <si>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</si>
  <si>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</si>
  <si>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</si>
  <si>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</si>
  <si>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</si>
  <si>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</si>
  <si>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</si>
  <si>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</si>
  <si>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</si>
  <si>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</si>
  <si>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</si>
  <si>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</si>
  <si>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</si>
  <si>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</si>
  <si>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</si>
  <si>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</si>
  <si>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</si>
  <si>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</si>
  <si>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</si>
  <si>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</si>
  <si>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</si>
  <si>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</si>
  <si>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</si>
  <si>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</si>
  <si>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</si>
  <si>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</si>
  <si>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</si>
  <si>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</si>
  <si>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</si>
  <si>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</si>
  <si>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</si>
  <si>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</si>
  <si>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</si>
  <si>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</si>
  <si>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</si>
  <si>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</si>
  <si>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</si>
  <si>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</si>
  <si>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</si>
  <si>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</si>
  <si>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</si>
  <si>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</si>
  <si>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</si>
  <si>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</si>
  <si>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</si>
  <si>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</si>
  <si>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</si>
  <si>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</si>
  <si>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</si>
  <si>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</si>
  <si>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</si>
  <si>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</si>
  <si>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</si>
  <si>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</si>
  <si>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</si>
  <si>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</si>
  <si>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</si>
  <si>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</si>
  <si>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</si>
  <si>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</si>
  <si>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</si>
  <si>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</si>
  <si>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</si>
  <si>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</si>
  <si>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</si>
  <si>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</si>
  <si>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</si>
  <si>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</si>
  <si>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</si>
  <si>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</si>
  <si>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</si>
  <si>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</si>
  <si>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</si>
  <si>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</si>
  <si>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</si>
  <si>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</si>
  <si>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</si>
  <si>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</si>
  <si>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</si>
  <si>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</si>
  <si>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</si>
  <si>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</si>
  <si>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</si>
  <si>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</si>
  <si>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</si>
  <si>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</si>
  <si>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</si>
  <si>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</si>
  <si>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</si>
  <si>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</si>
  <si>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</si>
  <si>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</si>
  <si>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</si>
  <si>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</si>
  <si>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</si>
  <si>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</si>
  <si>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</si>
  <si>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</si>
  <si>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</si>
  <si>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</si>
  <si>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</si>
  <si>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</si>
  <si>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</si>
  <si>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</si>
  <si>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</si>
  <si>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</si>
  <si>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</si>
  <si>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</si>
  <si>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</si>
  <si>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</si>
  <si>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</si>
  <si>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</si>
  <si>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</si>
  <si>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</si>
  <si>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</si>
  <si>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</si>
  <si>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</si>
  <si>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</si>
  <si>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</si>
  <si>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</si>
  <si>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</si>
  <si>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</si>
  <si>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</si>
  <si>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</si>
  <si>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</si>
  <si>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</si>
  <si>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</si>
  <si>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</si>
  <si>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</si>
  <si>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</si>
  <si>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</si>
  <si>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</si>
  <si>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</si>
  <si>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</si>
  <si>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</si>
  <si>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</si>
  <si>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</si>
  <si>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</si>
  <si>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</si>
  <si>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</si>
  <si>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</si>
  <si>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</si>
  <si>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</si>
  <si>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</si>
  <si>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</si>
  <si>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</si>
  <si>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</si>
  <si>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</si>
  <si>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</si>
  <si>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</si>
  <si>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</si>
  <si>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</si>
  <si>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</si>
  <si>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</si>
  <si>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</si>
  <si>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</si>
  <si>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</si>
  <si>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</si>
  <si>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</si>
  <si>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</si>
  <si>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</si>
  <si>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</si>
  <si>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</si>
  <si>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</si>
  <si>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</si>
  <si>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</si>
  <si>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</si>
  <si>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</si>
  <si>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</si>
  <si>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</si>
  <si>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</si>
  <si>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</si>
  <si>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</si>
  <si>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</si>
  <si>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</si>
  <si>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</si>
  <si>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</si>
  <si>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</si>
  <si>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</si>
  <si>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</si>
  <si>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</si>
  <si>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</si>
  <si>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</si>
  <si>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</si>
  <si>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</si>
  <si>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</si>
  <si>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</si>
  <si>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</si>
  <si>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</si>
  <si>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</si>
  <si>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</si>
  <si>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</si>
  <si>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</si>
  <si>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</si>
  <si>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</si>
  <si>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</si>
  <si>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</si>
  <si>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</si>
  <si>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</si>
  <si>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</si>
  <si>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</si>
  <si>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</si>
  <si>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</si>
  <si>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</si>
  <si>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</si>
  <si>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</si>
  <si>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</si>
  <si>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</si>
  <si>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</si>
  <si>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</si>
  <si>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</si>
  <si>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</si>
  <si>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</si>
  <si>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</si>
  <si>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</si>
  <si>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</si>
  <si>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</si>
  <si>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</si>
  <si>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</si>
  <si>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</si>
  <si>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</si>
  <si>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</si>
  <si>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</si>
  <si>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</si>
  <si>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</si>
  <si>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</si>
  <si>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</si>
  <si>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</si>
  <si>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</si>
  <si>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</si>
  <si>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</si>
  <si>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</si>
  <si>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</si>
  <si>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</si>
  <si>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</si>
  <si>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</si>
  <si>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</si>
  <si>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</si>
  <si>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</si>
  <si>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</si>
  <si>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</si>
  <si>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</si>
  <si>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</si>
  <si>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</si>
  <si>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</si>
  <si>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</si>
  <si>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</si>
  <si>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</si>
  <si>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</si>
  <si>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</si>
  <si>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</si>
  <si>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</si>
  <si>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</si>
  <si>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</si>
  <si>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</si>
  <si>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</si>
  <si>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</si>
  <si>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</si>
  <si>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</si>
  <si>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</si>
  <si>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</si>
  <si>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</si>
  <si>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</si>
  <si>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</si>
  <si>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</si>
  <si>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</si>
  <si>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</si>
  <si>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</si>
  <si>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</si>
  <si>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</si>
  <si>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</si>
  <si>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</si>
  <si>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</si>
  <si>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</si>
  <si>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</si>
  <si>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</si>
  <si>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</si>
  <si>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</si>
  <si>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</si>
  <si>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</si>
  <si>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</si>
  <si>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</si>
  <si>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</si>
  <si>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</si>
  <si>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</si>
  <si>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</si>
  <si>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</si>
  <si>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</si>
  <si>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</si>
  <si>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</si>
  <si>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</si>
  <si>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</si>
  <si>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</si>
  <si>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</si>
  <si>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</si>
  <si>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</si>
  <si>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</si>
  <si>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</si>
  <si>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</si>
  <si>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</si>
  <si>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</si>
  <si>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</si>
  <si>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</si>
  <si>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</si>
  <si>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</si>
  <si>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</si>
  <si>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</si>
  <si>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</si>
  <si>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</si>
  <si>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</si>
  <si>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</si>
  <si>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</si>
  <si>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</si>
  <si>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</si>
  <si>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</si>
  <si>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</si>
  <si>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</si>
  <si>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</si>
  <si>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</si>
  <si>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</si>
  <si>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</si>
  <si>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</si>
  <si>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</si>
  <si>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</si>
  <si>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</si>
  <si>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</si>
  <si>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</si>
  <si>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</si>
  <si>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</si>
  <si>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</si>
  <si>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</si>
  <si>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</si>
  <si>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</si>
  <si>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</si>
  <si>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</si>
  <si>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</si>
  <si>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</si>
  <si>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</si>
  <si>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</si>
  <si>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</si>
  <si>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</si>
  <si>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</si>
  <si>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</si>
  <si>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</si>
  <si>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</si>
  <si>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</si>
  <si>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</si>
  <si>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</si>
  <si>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</si>
  <si>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</si>
  <si>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</si>
  <si>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</si>
  <si>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</si>
  <si>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</si>
  <si>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</si>
  <si>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</si>
  <si>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</si>
  <si>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</si>
  <si>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</si>
  <si>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</si>
  <si>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</si>
  <si>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</si>
  <si>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</si>
  <si>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</si>
  <si>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</si>
  <si>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</si>
  <si>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</si>
  <si>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</si>
  <si>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</si>
  <si>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</si>
  <si>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</si>
  <si>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</si>
  <si>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</si>
  <si>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</si>
  <si>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</si>
  <si>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</si>
  <si>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</si>
  <si>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</si>
  <si>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</si>
  <si>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</si>
  <si>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</si>
  <si>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</si>
  <si>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</si>
  <si>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</si>
  <si>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</si>
  <si>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</si>
  <si>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</si>
  <si>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</si>
  <si>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</si>
  <si>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</si>
  <si>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</si>
  <si>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</si>
  <si>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</si>
  <si>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</si>
  <si>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</si>
  <si>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</si>
  <si>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</si>
  <si>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</si>
  <si>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</si>
  <si>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</si>
  <si>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</si>
  <si>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</si>
  <si>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</si>
  <si>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</si>
  <si>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</si>
  <si>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</si>
  <si>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</si>
  <si>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</si>
  <si>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</si>
  <si>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</si>
  <si>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</si>
  <si>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</si>
  <si>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</si>
  <si>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</si>
  <si>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</si>
  <si>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</si>
  <si>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</si>
  <si>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</si>
  <si>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</si>
  <si>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</si>
  <si>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</si>
  <si>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</si>
  <si>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</si>
  <si>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</si>
  <si>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</si>
  <si>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</si>
  <si>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</si>
  <si>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</si>
  <si>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</si>
  <si>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</si>
  <si>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</si>
  <si>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</si>
  <si>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</si>
  <si>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</si>
  <si>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</si>
  <si>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</si>
  <si>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</si>
  <si>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</si>
  <si>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</si>
  <si>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</si>
  <si>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</si>
  <si>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</si>
  <si>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</si>
  <si>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</si>
  <si>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</si>
  <si>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</si>
  <si>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</si>
  <si>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</si>
  <si>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</si>
  <si>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</si>
  <si>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</si>
  <si>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</si>
  <si>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</si>
  <si>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</si>
  <si>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</si>
  <si>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</si>
  <si>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</si>
  <si>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</si>
  <si>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</si>
  <si>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</si>
  <si>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</si>
  <si>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</si>
  <si>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</si>
  <si>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</si>
  <si>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</si>
  <si>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</si>
  <si>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</si>
  <si>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</si>
  <si>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</si>
  <si>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</si>
  <si>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</si>
  <si>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</si>
  <si>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</si>
  <si>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</si>
  <si>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</si>
  <si>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</si>
  <si>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</si>
  <si>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</si>
  <si>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</si>
  <si>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</si>
  <si>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</si>
  <si>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</si>
  <si>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</si>
  <si>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</si>
  <si>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</si>
  <si>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</si>
  <si>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</si>
  <si>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</si>
  <si>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</si>
  <si>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</si>
  <si>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</si>
  <si>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</si>
  <si>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</si>
  <si>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</si>
  <si>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</si>
  <si>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</si>
  <si>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</si>
  <si>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</si>
  <si>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</si>
  <si>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</si>
  <si>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</si>
  <si>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</si>
  <si>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</si>
  <si>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</si>
  <si>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</si>
  <si>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</si>
  <si>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</si>
  <si>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</si>
  <si>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</si>
  <si>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</si>
  <si>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</si>
  <si>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</si>
  <si>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</si>
  <si>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</si>
  <si>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</si>
  <si>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</si>
  <si>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</si>
  <si>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</si>
  <si>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</si>
  <si>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</si>
  <si>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</si>
  <si>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</si>
  <si>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</si>
  <si>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</si>
  <si>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</si>
  <si>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</si>
  <si>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</si>
  <si>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</si>
  <si>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</si>
  <si>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</si>
  <si>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</si>
  <si>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</si>
  <si>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</si>
  <si>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</si>
  <si>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</si>
  <si>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</si>
  <si>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</si>
  <si>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</si>
  <si>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</si>
  <si>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</si>
  <si>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</si>
  <si>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</si>
  <si>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</si>
  <si>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</si>
  <si>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</si>
  <si>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</si>
  <si>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</si>
  <si>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</si>
  <si>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</si>
  <si>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</si>
  <si>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</si>
  <si>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</si>
  <si>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</si>
  <si>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</si>
  <si>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</si>
  <si>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</si>
  <si>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</si>
  <si>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</si>
  <si>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</si>
  <si>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</si>
  <si>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</si>
  <si>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</si>
  <si>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</si>
  <si>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</si>
  <si>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</si>
  <si>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</si>
  <si>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</si>
  <si>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</si>
  <si>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</si>
  <si>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</si>
  <si>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</si>
  <si>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</si>
  <si>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</si>
  <si>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</si>
  <si>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</si>
  <si>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</si>
  <si>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</si>
  <si>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</si>
  <si>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</si>
  <si>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</si>
  <si>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</si>
  <si>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</si>
  <si>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</si>
  <si>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</si>
  <si>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</si>
  <si>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</si>
  <si>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</si>
  <si>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</si>
  <si>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</si>
  <si>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</si>
  <si>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</si>
  <si>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</si>
  <si>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</si>
  <si>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</si>
  <si>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</si>
  <si>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</si>
  <si>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</si>
  <si>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</si>
  <si>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</si>
  <si>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</si>
  <si>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</si>
  <si>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</si>
  <si>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</si>
  <si>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</si>
  <si>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</si>
  <si>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</si>
  <si>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</si>
  <si>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</si>
  <si>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</si>
  <si>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</si>
  <si>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</si>
  <si>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</si>
  <si>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</si>
  <si>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</si>
  <si>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</si>
  <si>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</si>
  <si>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</si>
  <si>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</si>
  <si>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</si>
  <si>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</si>
  <si>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</si>
  <si>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</si>
  <si>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</si>
  <si>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</si>
  <si>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</si>
  <si>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</si>
  <si>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</si>
  <si>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</si>
  <si>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</si>
  <si>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</si>
  <si>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</si>
  <si>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</si>
  <si>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</si>
  <si>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</si>
  <si>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</si>
  <si>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</si>
  <si>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</si>
  <si>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</si>
  <si>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</si>
  <si>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</si>
  <si>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</si>
  <si>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</si>
  <si>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</si>
  <si>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</si>
  <si>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</si>
  <si>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</si>
  <si>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</si>
  <si>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</si>
  <si>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</si>
  <si>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</si>
  <si>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</si>
  <si>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</si>
  <si>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</si>
  <si>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</si>
  <si>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</si>
  <si>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</si>
  <si>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</si>
  <si>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</si>
  <si>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</si>
  <si>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</si>
  <si>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</si>
  <si>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</si>
  <si>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</si>
  <si>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</si>
  <si>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</si>
  <si>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</si>
  <si>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</si>
  <si>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</si>
  <si>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</si>
  <si>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</si>
  <si>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</si>
  <si>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</si>
  <si>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</si>
  <si>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</si>
  <si>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</si>
  <si>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</si>
  <si>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</si>
  <si>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</si>
  <si>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</si>
  <si>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</si>
  <si>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</si>
  <si>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</si>
  <si>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</si>
  <si>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</si>
  <si>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</si>
  <si>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</si>
  <si>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</si>
  <si>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</si>
  <si>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</si>
  <si>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</si>
  <si>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</si>
  <si>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</si>
  <si>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</si>
  <si>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</si>
  <si>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</si>
  <si>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</si>
  <si>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</si>
  <si>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</si>
  <si>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</si>
  <si>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</si>
  <si>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</si>
  <si>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</si>
  <si>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</si>
  <si>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</si>
  <si>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</si>
  <si>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</si>
  <si>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</si>
  <si>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</si>
  <si>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</si>
  <si>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</si>
  <si>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</si>
  <si>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</si>
  <si>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</si>
  <si>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</si>
  <si>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</si>
  <si>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</si>
  <si>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</si>
  <si>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</si>
  <si>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</si>
  <si>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</si>
  <si>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</si>
  <si>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</si>
  <si>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</si>
  <si>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</si>
  <si>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</si>
  <si>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</si>
  <si>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</si>
  <si>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</si>
  <si>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</si>
  <si>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</si>
  <si>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</si>
  <si>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</si>
  <si>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</si>
  <si>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</si>
  <si>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</si>
  <si>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</si>
  <si>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</si>
  <si>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</si>
  <si>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</si>
  <si>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</si>
  <si>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</si>
  <si>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</si>
  <si>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</si>
  <si>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</si>
  <si>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</si>
  <si>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</si>
  <si>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</si>
  <si>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</si>
  <si>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</si>
  <si>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</si>
  <si>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</si>
  <si>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</si>
  <si>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</si>
  <si>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</si>
  <si>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</si>
  <si>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</si>
  <si>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</si>
  <si>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</si>
  <si>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</si>
  <si>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</si>
  <si>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</si>
  <si>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</si>
  <si>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</si>
  <si>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</si>
  <si>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</si>
  <si>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</si>
  <si>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</si>
  <si>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</si>
  <si>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</si>
  <si>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</si>
  <si>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</si>
  <si>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</si>
  <si>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</si>
  <si>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</si>
  <si>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</si>
  <si>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</si>
  <si>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</si>
  <si>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</si>
  <si>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</si>
  <si>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</si>
  <si>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</si>
  <si>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</si>
  <si>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</si>
  <si>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</si>
  <si>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</si>
  <si>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</si>
  <si>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</si>
  <si>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</si>
  <si>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</si>
  <si>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</si>
  <si>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</si>
  <si>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</si>
  <si>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</si>
  <si>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</si>
  <si>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</si>
  <si>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</si>
  <si>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</si>
  <si>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</si>
  <si>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</si>
  <si>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</si>
  <si>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</si>
  <si>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</si>
  <si>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</si>
  <si>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</si>
  <si>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</si>
  <si>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</si>
  <si>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</si>
  <si>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</si>
  <si>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</si>
  <si>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</si>
  <si>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</si>
  <si>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</si>
  <si>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</si>
  <si>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</si>
  <si>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</si>
  <si>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</si>
  <si>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</si>
  <si>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</si>
  <si>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</si>
  <si>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</si>
  <si>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</si>
  <si>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</si>
  <si>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</si>
  <si>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</si>
  <si>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</si>
  <si>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</si>
  <si>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</si>
  <si>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</si>
  <si>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</si>
  <si>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</si>
  <si>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</si>
  <si>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</si>
  <si>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</si>
  <si>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</si>
  <si>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</si>
  <si>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</si>
  <si>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</si>
  <si>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</si>
  <si>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</si>
  <si>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</si>
  <si>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</si>
  <si>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</si>
  <si>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</si>
  <si>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</si>
  <si>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</si>
  <si>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</si>
  <si>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</si>
  <si>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</si>
  <si>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</si>
  <si>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</si>
  <si>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</si>
  <si>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</si>
  <si>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</si>
  <si>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</si>
  <si>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</si>
  <si>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</si>
  <si>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</si>
  <si>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</si>
  <si>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</si>
  <si>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</si>
  <si>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</si>
  <si>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</si>
  <si>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</si>
  <si>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</si>
  <si>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</si>
  <si>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</si>
  <si>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</si>
  <si>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</si>
  <si>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</si>
  <si>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</si>
  <si>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</si>
  <si>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</si>
  <si>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</si>
  <si>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</si>
  <si>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</si>
  <si>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</si>
  <si>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</si>
  <si>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</si>
  <si>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</si>
  <si>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</si>
  <si>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</si>
  <si>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</si>
  <si>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</si>
  <si>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</si>
  <si>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</si>
  <si>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</si>
  <si>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</si>
  <si>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</si>
  <si>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</si>
  <si>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</si>
  <si>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</si>
  <si>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</si>
  <si>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</si>
  <si>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</si>
  <si>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</si>
  <si>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</si>
  <si>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</si>
  <si>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</si>
  <si>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</si>
  <si>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</si>
  <si>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</si>
  <si>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</si>
  <si>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</si>
  <si>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</si>
  <si>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</si>
  <si>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</si>
  <si>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</si>
  <si>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</si>
  <si>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</si>
  <si>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</si>
  <si>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</si>
  <si>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</si>
  <si>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</si>
  <si>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</si>
  <si>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</si>
  <si>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</si>
  <si>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</si>
  <si>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</si>
  <si>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</si>
  <si>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</si>
  <si>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</si>
  <si>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</si>
  <si>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</si>
  <si>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</si>
  <si>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</si>
  <si>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</si>
  <si>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</si>
  <si>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</si>
  <si>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</si>
  <si>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</si>
  <si>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</si>
  <si>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</si>
  <si>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</si>
  <si>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</si>
  <si>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</si>
  <si>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</si>
  <si>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</si>
  <si>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</si>
  <si>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</si>
  <si>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</si>
  <si>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</si>
  <si>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</si>
  <si>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</si>
  <si>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</si>
  <si>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</si>
  <si>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</si>
  <si>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</si>
  <si>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</si>
  <si>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</si>
  <si>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</si>
  <si>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</si>
  <si>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</si>
  <si>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</si>
  <si>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</si>
  <si>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</si>
  <si>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</si>
  <si>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</si>
  <si>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</si>
  <si>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</si>
  <si>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</si>
  <si>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</si>
  <si>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</si>
  <si>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</si>
  <si>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</si>
  <si>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</si>
  <si>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</si>
  <si>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</si>
  <si>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</si>
  <si>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</si>
  <si>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</si>
  <si>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</si>
  <si>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</si>
  <si>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</si>
  <si>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</si>
  <si>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</si>
  <si>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</si>
  <si>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</si>
  <si>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</si>
  <si>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</si>
  <si>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</si>
  <si>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</si>
  <si>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</si>
  <si>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</si>
  <si>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</si>
  <si>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</si>
  <si>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</si>
  <si>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</si>
  <si>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</si>
  <si>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</si>
  <si>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</si>
  <si>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</si>
  <si>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</si>
  <si>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</si>
  <si>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</si>
  <si>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</si>
  <si>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</si>
  <si>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</si>
  <si>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</si>
  <si>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</si>
  <si>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</si>
  <si>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</si>
  <si>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</si>
  <si>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</si>
  <si>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</si>
  <si>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</si>
  <si>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</si>
  <si>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</si>
  <si>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</si>
  <si>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</si>
  <si>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</si>
  <si>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</si>
  <si>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</si>
  <si>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</si>
  <si>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</si>
  <si>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</si>
  <si>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</si>
  <si>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</si>
  <si>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</si>
  <si>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</si>
  <si>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</si>
  <si>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</si>
  <si>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</si>
  <si>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</si>
  <si>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</si>
  <si>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</si>
  <si>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</si>
  <si>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</si>
  <si>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</si>
  <si>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</si>
  <si>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</si>
  <si>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</si>
  <si>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</si>
  <si>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</si>
  <si>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</si>
  <si>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</si>
  <si>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</si>
  <si>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</si>
  <si>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</si>
  <si>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</si>
  <si>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</si>
  <si>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</si>
  <si>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</si>
  <si>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</si>
  <si>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</si>
  <si>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</si>
  <si>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</si>
  <si>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</si>
  <si>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</si>
  <si>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</si>
  <si>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</si>
  <si>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</si>
  <si>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</si>
  <si>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</si>
  <si>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</si>
  <si>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</si>
  <si>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</si>
  <si>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</si>
  <si>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</si>
  <si>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</si>
  <si>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</si>
  <si>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</si>
  <si>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</si>
  <si>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</si>
  <si>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</si>
  <si>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</si>
  <si>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</si>
  <si>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</si>
  <si>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</si>
  <si>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</si>
  <si>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</si>
  <si>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</si>
  <si>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</si>
  <si>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</si>
  <si>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</si>
  <si>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</si>
  <si>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</si>
  <si>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</si>
  <si>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</si>
  <si>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</si>
  <si>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</si>
  <si>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</si>
  <si>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</si>
  <si>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</si>
  <si>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</si>
  <si>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</si>
  <si>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</si>
  <si>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</si>
  <si>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</si>
  <si>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</si>
  <si>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</si>
  <si>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</si>
  <si>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</si>
  <si>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</si>
  <si>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</si>
  <si>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</si>
  <si>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</si>
  <si>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</si>
  <si>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</si>
  <si>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</si>
  <si>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</si>
  <si>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</si>
  <si>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</si>
  <si>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</si>
  <si>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</si>
  <si>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</si>
  <si>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</si>
  <si>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</si>
  <si>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</si>
  <si>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</si>
  <si>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</si>
  <si>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</si>
  <si>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</si>
  <si>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</si>
  <si>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</si>
  <si>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</si>
  <si>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</si>
  <si>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</si>
  <si>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</si>
  <si>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</si>
  <si>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</si>
  <si>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</si>
  <si>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</si>
  <si>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</si>
  <si>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</si>
  <si>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</si>
  <si>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</si>
  <si>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</si>
  <si>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</si>
  <si>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</si>
  <si>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</si>
  <si>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</si>
  <si>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</si>
  <si>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</si>
  <si>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</si>
  <si>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</si>
  <si>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</si>
  <si>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</si>
  <si>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</si>
  <si>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</si>
  <si>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</si>
  <si>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</si>
  <si>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</si>
  <si>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</si>
  <si>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</si>
  <si>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</si>
  <si>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</si>
  <si>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</si>
  <si>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</si>
  <si>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</si>
  <si>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</si>
  <si>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</si>
  <si>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</si>
  <si>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</si>
  <si>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</si>
  <si>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</si>
  <si>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</si>
  <si>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</si>
  <si>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</si>
  <si>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</si>
  <si>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</si>
  <si>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</si>
  <si>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</si>
  <si>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</si>
  <si>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</si>
  <si>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</si>
  <si>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</si>
  <si>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</si>
  <si>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</si>
  <si>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</si>
  <si>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</si>
  <si>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</si>
  <si>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</si>
  <si>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</si>
  <si>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</si>
  <si>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</si>
  <si>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</si>
  <si>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</si>
  <si>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</si>
  <si>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</si>
  <si>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</si>
  <si>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</si>
  <si>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</si>
  <si>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</si>
  <si>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</si>
  <si>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</si>
  <si>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</si>
  <si>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</si>
  <si>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</si>
  <si>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</si>
  <si>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</si>
  <si>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</si>
  <si>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</si>
  <si>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</si>
  <si>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</si>
  <si>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</si>
  <si>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</si>
  <si>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</si>
  <si>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</si>
  <si>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</si>
  <si>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</si>
  <si>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</si>
  <si>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</si>
  <si>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</si>
  <si>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</si>
  <si>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</si>
  <si>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</si>
  <si>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</si>
  <si>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</si>
  <si>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</si>
  <si>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</si>
  <si>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</si>
  <si>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</si>
  <si>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</si>
  <si>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</si>
  <si>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</si>
  <si>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</si>
  <si>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</si>
  <si>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</si>
  <si>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</si>
  <si>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</si>
  <si>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</si>
  <si>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</si>
  <si>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</si>
  <si>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</si>
  <si>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</si>
  <si>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</si>
  <si>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</si>
  <si>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</si>
  <si>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</si>
  <si>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</si>
  <si>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</si>
  <si>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</si>
  <si>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</si>
  <si>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</si>
  <si>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</si>
  <si>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</si>
  <si>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</si>
  <si>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</si>
  <si>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</si>
  <si>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</si>
  <si>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</si>
  <si>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</si>
  <si>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</si>
  <si>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</si>
  <si>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</si>
  <si>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</si>
  <si>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</si>
  <si>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</si>
  <si>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</si>
  <si>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</si>
  <si>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</si>
  <si>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</si>
  <si>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</si>
  <si>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</si>
  <si>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</si>
  <si>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</si>
  <si>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</si>
  <si>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</si>
  <si>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</si>
  <si>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</si>
  <si>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</si>
  <si>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</si>
  <si>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</si>
  <si>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</si>
  <si>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</si>
  <si>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</si>
  <si>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</si>
  <si>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</si>
  <si>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</si>
  <si>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</si>
  <si>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</si>
  <si>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</si>
  <si>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</si>
  <si>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</si>
  <si>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</si>
  <si>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</si>
  <si>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</si>
  <si>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</si>
  <si>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</si>
  <si>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</si>
  <si>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</si>
  <si>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</si>
  <si>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</si>
  <si>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</si>
  <si>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</si>
  <si>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</si>
  <si>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</si>
  <si>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</si>
  <si>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</si>
  <si>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</si>
  <si>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</si>
  <si>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</si>
  <si>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</si>
  <si>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</si>
  <si>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</si>
  <si>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</si>
  <si>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</si>
  <si>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</si>
  <si>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</si>
  <si>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</si>
  <si>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</si>
  <si>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</si>
  <si>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</si>
  <si>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</si>
  <si>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</si>
  <si>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</si>
  <si>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</si>
  <si>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</si>
  <si>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</si>
  <si>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</si>
  <si>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</si>
  <si>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</si>
  <si>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</si>
  <si>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</si>
  <si>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</si>
  <si>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</si>
  <si>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</si>
  <si>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</si>
  <si>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</si>
  <si>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</si>
  <si>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</si>
  <si>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</si>
  <si>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</si>
  <si>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</si>
  <si>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</si>
  <si>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</si>
  <si>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</si>
  <si>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</si>
  <si>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</si>
  <si>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</si>
  <si>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</si>
  <si>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</si>
  <si>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</si>
  <si>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</si>
  <si>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</si>
  <si>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</si>
  <si>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</si>
  <si>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</si>
  <si>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</si>
  <si>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</si>
  <si>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</si>
  <si>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</si>
  <si>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</si>
  <si>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</si>
  <si>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</si>
  <si>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</si>
  <si>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</si>
  <si>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</si>
  <si>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</si>
  <si>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</si>
  <si>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</si>
  <si>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</si>
  <si>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</si>
  <si>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</si>
  <si>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</si>
  <si>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</si>
  <si>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</si>
  <si>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</si>
  <si>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</si>
  <si>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</si>
  <si>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</si>
  <si>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</si>
  <si>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</si>
  <si>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</si>
  <si>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</si>
  <si>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</si>
  <si>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</si>
  <si>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</si>
  <si>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</si>
  <si>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</si>
  <si>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</si>
  <si>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</si>
  <si>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</si>
  <si>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</si>
  <si>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</si>
  <si>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</si>
  <si>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</si>
  <si>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</si>
  <si>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</si>
  <si>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</si>
  <si>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</si>
  <si>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</si>
  <si>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</si>
  <si>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</si>
  <si>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</si>
  <si>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</si>
  <si>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</si>
  <si>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</si>
  <si>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</si>
  <si>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</si>
  <si>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</si>
  <si>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</si>
  <si>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</si>
  <si>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</si>
  <si>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</si>
  <si>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</si>
  <si>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</si>
  <si>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</si>
  <si>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</si>
  <si>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</si>
  <si>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</si>
  <si>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</si>
  <si>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</si>
  <si>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</si>
  <si>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</si>
  <si>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</si>
  <si>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</si>
  <si>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</si>
  <si>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</si>
  <si>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</si>
  <si>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</si>
  <si>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</si>
  <si>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</si>
  <si>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</si>
  <si>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</si>
  <si>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</si>
  <si>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</si>
  <si>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</si>
  <si>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</si>
  <si>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</si>
  <si>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</si>
  <si>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</si>
  <si>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</si>
  <si>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</si>
  <si>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</si>
  <si>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</si>
  <si>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</si>
  <si>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</si>
  <si>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</si>
  <si>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</si>
  <si>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</si>
  <si>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</si>
  <si>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</si>
  <si>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</si>
  <si>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</si>
  <si>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</si>
  <si>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</si>
  <si>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</si>
  <si>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</si>
  <si>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</si>
  <si>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</si>
  <si>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</si>
  <si>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</si>
  <si>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</si>
  <si>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</si>
  <si>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</si>
  <si>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</si>
  <si>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</si>
  <si>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</si>
  <si>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</si>
  <si>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</si>
  <si>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</si>
  <si>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</si>
  <si>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</si>
  <si>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</si>
  <si>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</si>
  <si>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</si>
  <si>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</si>
  <si>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</si>
  <si>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</si>
  <si>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</si>
  <si>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</si>
  <si>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</si>
  <si>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</si>
  <si>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</si>
  <si>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</si>
  <si>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</si>
  <si>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</si>
  <si>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</si>
  <si>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</si>
  <si>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</si>
  <si>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</si>
  <si>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</si>
  <si>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</si>
  <si>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</si>
  <si>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</si>
  <si>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</si>
  <si>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</si>
  <si>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</si>
  <si>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</si>
  <si>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</si>
  <si>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</si>
  <si>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</si>
  <si>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</si>
  <si>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</si>
  <si>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</si>
  <si>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</si>
  <si>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</si>
  <si>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</si>
  <si>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</si>
  <si>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</si>
  <si>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</si>
  <si>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</si>
  <si>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</si>
  <si>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</si>
  <si>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</si>
  <si>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</si>
  <si>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</si>
  <si>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</si>
  <si>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</si>
  <si>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</si>
  <si>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</si>
  <si>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</si>
  <si>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</si>
  <si>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</si>
  <si>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</si>
  <si>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</si>
  <si>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</si>
  <si>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</si>
  <si>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</si>
  <si>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</si>
  <si>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</si>
  <si>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</si>
  <si>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</si>
  <si>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</si>
  <si>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</si>
  <si>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</si>
  <si>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</si>
  <si>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</si>
  <si>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</si>
  <si>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</si>
  <si>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</si>
  <si>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</si>
  <si>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</si>
  <si>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</si>
  <si>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</si>
  <si>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</si>
  <si>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</si>
  <si>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</si>
  <si>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</si>
  <si>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</si>
  <si>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</si>
  <si>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</si>
  <si>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</si>
  <si>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</si>
  <si>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</si>
  <si>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</si>
  <si>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</si>
  <si>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</si>
  <si>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</si>
  <si>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</si>
  <si>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</si>
  <si>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</si>
  <si>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</si>
  <si>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</si>
  <si>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</si>
  <si>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</si>
  <si>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</si>
  <si>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</si>
  <si>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</si>
  <si>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</si>
  <si>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</si>
  <si>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</si>
  <si>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</si>
  <si>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</si>
  <si>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</si>
  <si>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</si>
  <si>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</si>
  <si>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</si>
  <si>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</si>
  <si>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</si>
  <si>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</si>
  <si>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</si>
  <si>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</si>
  <si>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</si>
  <si>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</si>
  <si>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</si>
  <si>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</si>
  <si>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</si>
  <si>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</si>
  <si>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</si>
  <si>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</si>
  <si>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</si>
  <si>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</si>
  <si>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</si>
  <si>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</si>
  <si>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</si>
  <si>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</si>
  <si>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</si>
  <si>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</si>
  <si>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</si>
  <si>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</si>
  <si>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</si>
  <si>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</si>
  <si>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</si>
  <si>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</si>
  <si>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</si>
  <si>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</si>
  <si>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</si>
  <si>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</si>
  <si>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</si>
  <si>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</si>
  <si>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</si>
  <si>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</si>
  <si>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</si>
  <si>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</si>
  <si>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</si>
  <si>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</si>
  <si>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</si>
  <si>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</si>
  <si>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</si>
  <si>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</si>
  <si>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</si>
  <si>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</si>
  <si>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</si>
  <si>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</si>
  <si>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</si>
  <si>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</si>
  <si>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</si>
  <si>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</si>
  <si>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</si>
  <si>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</si>
  <si>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</si>
  <si>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</si>
  <si>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</si>
  <si>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</si>
  <si>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</si>
  <si>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</si>
  <si>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</si>
  <si>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</si>
  <si>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</si>
  <si>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</si>
  <si>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</si>
  <si>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</si>
  <si>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</si>
  <si>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</si>
  <si>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</si>
  <si>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</si>
  <si>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</si>
  <si>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</si>
  <si>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</si>
  <si>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</si>
  <si>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</si>
  <si>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</si>
  <si>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</si>
  <si>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</si>
  <si>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</si>
  <si>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</si>
  <si>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</si>
  <si>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</si>
  <si>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</si>
  <si>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</si>
  <si>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</si>
  <si>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</si>
  <si>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</si>
  <si>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</si>
  <si>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</si>
  <si>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</si>
  <si>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</si>
  <si>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</si>
  <si>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</si>
  <si>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</si>
  <si>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</si>
  <si>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</si>
  <si>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</si>
  <si>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</si>
  <si>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</si>
  <si>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</si>
  <si>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</si>
  <si>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</si>
  <si>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</si>
  <si>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</si>
  <si>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</si>
  <si>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</si>
  <si>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</si>
  <si>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</si>
  <si>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</si>
  <si>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</si>
  <si>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</si>
  <si>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</si>
  <si>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</si>
  <si>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</si>
  <si>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</si>
  <si>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</si>
  <si>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</si>
  <si>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</si>
  <si>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</si>
  <si>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</si>
  <si>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</si>
  <si>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</si>
  <si>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</si>
  <si>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</si>
  <si>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</si>
  <si>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</si>
  <si>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</si>
  <si>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</si>
  <si>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</si>
  <si>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</si>
  <si>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</si>
  <si>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</si>
  <si>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</si>
  <si>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</si>
  <si>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</si>
  <si>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</si>
  <si>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</si>
  <si>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</si>
  <si>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</si>
  <si>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</si>
  <si>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</si>
  <si>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</si>
  <si>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</si>
  <si>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</si>
  <si>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</si>
  <si>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</si>
  <si>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</si>
  <si>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</si>
  <si>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</si>
  <si>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</si>
  <si>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</si>
  <si>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</si>
  <si>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</si>
  <si>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</si>
  <si>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</si>
  <si>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</si>
  <si>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</si>
  <si>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</si>
  <si>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</si>
  <si>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</si>
  <si>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</si>
  <si>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</si>
  <si>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</si>
  <si>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</si>
  <si>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</si>
  <si>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</si>
  <si>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</si>
  <si>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</si>
  <si>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</si>
  <si>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</si>
  <si>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</si>
  <si>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</si>
  <si>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</si>
  <si>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</si>
  <si>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</si>
  <si>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</si>
  <si>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</si>
  <si>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</si>
  <si>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</si>
  <si>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</si>
  <si>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</si>
  <si>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</si>
  <si>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</si>
  <si>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</si>
  <si>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</si>
  <si>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</si>
  <si>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</si>
  <si>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</si>
  <si>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</si>
  <si>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</si>
  <si>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</si>
  <si>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</si>
  <si>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</si>
  <si>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</si>
  <si>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</si>
  <si>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</si>
  <si>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</si>
  <si>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</si>
  <si>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</si>
  <si>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</si>
  <si>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</si>
  <si>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</si>
  <si>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</si>
  <si>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</si>
  <si>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</si>
  <si>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</si>
  <si>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</si>
  <si>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</si>
  <si>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</si>
  <si>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</si>
  <si>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</si>
  <si>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</si>
  <si>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</si>
  <si>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</si>
  <si>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</si>
  <si>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</si>
  <si>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</si>
  <si>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</si>
  <si>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</si>
  <si>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</si>
  <si>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</si>
  <si>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</si>
  <si>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</si>
  <si>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</si>
  <si>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</si>
  <si>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</si>
  <si>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</si>
  <si>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</si>
  <si>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</si>
  <si>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</si>
  <si>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</si>
  <si>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</si>
  <si>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</si>
  <si>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</si>
  <si>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</si>
  <si>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</si>
  <si>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</si>
  <si>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</si>
  <si>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</si>
  <si>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</si>
  <si>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</si>
  <si>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</si>
  <si>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</si>
  <si>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</si>
  <si>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</si>
  <si>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</si>
  <si>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</si>
  <si>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</si>
  <si>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</si>
  <si>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</si>
  <si>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</si>
  <si>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</si>
  <si>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</si>
  <si>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</si>
  <si>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</si>
  <si>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</si>
  <si>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</si>
  <si>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</si>
  <si>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</si>
  <si>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</si>
  <si>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</si>
  <si>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</si>
  <si>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</si>
  <si>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</si>
  <si>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</si>
  <si>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</si>
  <si>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</si>
  <si>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</si>
  <si>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</si>
  <si>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</si>
  <si>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</si>
  <si>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</si>
  <si>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</si>
  <si>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</si>
  <si>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</si>
  <si>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</si>
  <si>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</si>
  <si>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</si>
  <si>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</si>
  <si>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</si>
  <si>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</si>
  <si>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</si>
  <si>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</si>
  <si>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</si>
  <si>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</si>
  <si>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</si>
  <si>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</si>
  <si>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</si>
  <si>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</si>
  <si>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</si>
  <si>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</si>
  <si>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</si>
  <si>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</si>
  <si>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</si>
  <si>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</si>
  <si>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</si>
  <si>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</si>
  <si>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</si>
  <si>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</si>
  <si>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</si>
  <si>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</si>
  <si>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</si>
  <si>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</si>
  <si>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</si>
  <si>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</si>
  <si>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</si>
  <si>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</si>
  <si>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</si>
  <si>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</si>
  <si>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</si>
  <si>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</si>
  <si>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</si>
  <si>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</si>
  <si>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</si>
  <si>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</si>
  <si>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</si>
  <si>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</si>
  <si>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</si>
  <si>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</si>
  <si>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</si>
  <si>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</si>
  <si>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</si>
  <si>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</si>
  <si>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</si>
  <si>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</si>
  <si>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</si>
  <si>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</si>
  <si>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</si>
  <si>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</si>
  <si>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</si>
  <si>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</si>
  <si>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</si>
  <si>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</si>
  <si>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</si>
  <si>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</si>
  <si>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</si>
  <si>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</si>
  <si>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</si>
  <si>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</si>
  <si>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</si>
  <si>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</si>
  <si>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</si>
  <si>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</si>
  <si>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</si>
  <si>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</si>
  <si>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</si>
  <si>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</si>
  <si>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</si>
  <si>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</si>
  <si>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</si>
  <si>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</si>
  <si>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</si>
  <si>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</si>
  <si>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</si>
  <si>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</si>
  <si>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</si>
  <si>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</si>
  <si>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</si>
  <si>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</si>
  <si>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</si>
  <si>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</si>
  <si>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</si>
  <si>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</si>
  <si>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</si>
  <si>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</si>
  <si>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</si>
  <si>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</si>
  <si>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</si>
  <si>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</si>
  <si>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</si>
  <si>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</si>
  <si>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</si>
  <si>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</si>
  <si>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</si>
  <si>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</si>
  <si>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</si>
  <si>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</si>
  <si>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</si>
  <si>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</si>
  <si>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</si>
  <si>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</si>
  <si>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</si>
  <si>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</si>
  <si>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</si>
  <si>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</si>
  <si>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</si>
  <si>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</si>
  <si>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</si>
  <si>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</si>
  <si>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</si>
  <si>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</si>
  <si>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</si>
  <si>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</si>
  <si>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</si>
  <si>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</si>
  <si>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</si>
  <si>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</si>
  <si>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</si>
  <si>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</si>
  <si>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</si>
  <si>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</si>
  <si>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</si>
  <si>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</si>
  <si>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</si>
  <si>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</si>
  <si>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</si>
  <si>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</si>
  <si>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</si>
  <si>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</si>
  <si>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</si>
  <si>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</si>
  <si>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</si>
  <si>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</si>
  <si>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</si>
  <si>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</si>
  <si>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</si>
  <si>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</si>
  <si>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</si>
  <si>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</si>
  <si>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</si>
  <si>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</si>
  <si>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</si>
  <si>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</si>
  <si>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</si>
  <si>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</si>
  <si>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</si>
  <si>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</si>
  <si>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</si>
  <si>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</si>
  <si>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</si>
  <si>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</si>
  <si>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</si>
  <si>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</si>
  <si>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</si>
  <si>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</si>
  <si>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</si>
  <si>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</si>
  <si>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</si>
  <si>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</si>
  <si>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</si>
  <si>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</si>
  <si>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</si>
  <si>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</si>
  <si>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</si>
  <si>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</si>
  <si>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</si>
  <si>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</si>
  <si>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</si>
  <si>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</si>
  <si>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</si>
  <si>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</si>
  <si>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</si>
  <si>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</si>
  <si>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</si>
  <si>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</si>
  <si>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</si>
  <si>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</si>
  <si>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</si>
  <si>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</si>
  <si>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</si>
  <si>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</si>
  <si>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</si>
  <si>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</si>
  <si>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</si>
  <si>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</si>
  <si>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</si>
  <si>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</si>
  <si>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</si>
  <si>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</si>
  <si>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</si>
  <si>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</si>
  <si>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</si>
  <si>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</si>
  <si>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</si>
  <si>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</si>
  <si>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</si>
  <si>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</si>
  <si>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</si>
  <si>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</si>
  <si>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</si>
  <si>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</si>
  <si>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</si>
  <si>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</si>
  <si>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</si>
  <si>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</si>
  <si>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</si>
  <si>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</si>
  <si>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</si>
  <si>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</si>
  <si>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</si>
  <si>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</si>
  <si>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</si>
  <si>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</si>
  <si>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</si>
  <si>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</si>
  <si>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</si>
  <si>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</si>
  <si>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</si>
  <si>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</si>
  <si>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</si>
  <si>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</si>
  <si>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</si>
  <si>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</si>
  <si>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</si>
  <si>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</si>
  <si>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</si>
  <si>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</si>
  <si>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</si>
  <si>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</si>
  <si>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</si>
  <si>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</si>
  <si>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</si>
  <si>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</si>
  <si>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</si>
  <si>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</si>
  <si>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</si>
  <si>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</si>
  <si>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</si>
  <si>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</si>
  <si>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</si>
  <si>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</si>
  <si>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</si>
  <si>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</si>
  <si>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</si>
  <si>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</si>
  <si>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</si>
  <si>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</si>
  <si>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</si>
  <si>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</si>
  <si>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</si>
  <si>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</si>
  <si>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</si>
  <si>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</si>
  <si>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</si>
  <si>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</si>
  <si>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</si>
  <si>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</si>
  <si>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</si>
  <si>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</si>
  <si>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</si>
  <si>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</si>
  <si>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</si>
  <si>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</si>
  <si>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</si>
  <si>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</si>
  <si>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</si>
  <si>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</si>
  <si>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</si>
  <si>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</si>
  <si>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</si>
  <si>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</si>
  <si>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</si>
  <si>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</si>
  <si>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</si>
  <si>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</si>
  <si>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</si>
  <si>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</si>
  <si>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</si>
  <si>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</si>
  <si>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</si>
  <si>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</si>
  <si>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</si>
  <si>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</si>
  <si>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</si>
  <si>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</si>
  <si>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</si>
  <si>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</si>
  <si>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</si>
  <si>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</si>
  <si>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</si>
  <si>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</si>
  <si>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</si>
  <si>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</si>
  <si>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</si>
  <si>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</si>
  <si>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</si>
  <si>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</si>
  <si>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</si>
  <si>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</si>
  <si>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</si>
  <si>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</si>
  <si>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</si>
  <si>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</si>
  <si>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</si>
  <si>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</si>
  <si>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</si>
  <si>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</si>
  <si>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</si>
  <si>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</si>
  <si>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</si>
  <si>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</si>
  <si>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</si>
  <si>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</si>
  <si>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</si>
  <si>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</si>
  <si>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</si>
  <si>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</si>
  <si>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</si>
  <si>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</si>
  <si>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</si>
  <si>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</si>
  <si>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</si>
  <si>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</si>
  <si>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</si>
  <si>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</si>
  <si>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</si>
  <si>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</si>
  <si>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</si>
  <si>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</si>
  <si>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</si>
  <si>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</si>
  <si>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</si>
  <si>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</si>
  <si>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</si>
  <si>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</si>
  <si>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</si>
  <si>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</si>
  <si>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</si>
  <si>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</si>
  <si>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</si>
  <si>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</si>
  <si>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</si>
  <si>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</si>
  <si>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</si>
  <si>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</si>
  <si>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</si>
  <si>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</si>
  <si>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</si>
  <si>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</si>
  <si>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</si>
  <si>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</si>
  <si>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</si>
  <si>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</si>
  <si>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</si>
  <si>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</si>
  <si>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</si>
  <si>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</si>
  <si>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</si>
  <si>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</si>
  <si>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</si>
  <si>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</si>
  <si>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</si>
  <si>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</si>
  <si>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</si>
  <si>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</si>
  <si>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</si>
  <si>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</si>
  <si>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</si>
  <si>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</si>
  <si>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</si>
  <si>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</si>
  <si>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</si>
  <si>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</si>
  <si>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</si>
  <si>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</si>
  <si>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</si>
  <si>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</si>
  <si>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</si>
  <si>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</si>
  <si>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</si>
  <si>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</si>
  <si>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</si>
  <si>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</si>
  <si>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</si>
  <si>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</si>
  <si>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</si>
  <si>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</si>
  <si>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</si>
  <si>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</si>
  <si>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</si>
  <si>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</si>
  <si>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</si>
  <si>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</si>
  <si>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</si>
  <si>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</si>
  <si>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</si>
  <si>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</si>
  <si>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</si>
  <si>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</si>
  <si>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</si>
  <si>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</si>
  <si>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</si>
  <si>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</si>
  <si>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</si>
  <si>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</si>
  <si>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</si>
  <si>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</si>
  <si>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</si>
  <si>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</si>
  <si>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</si>
  <si>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</si>
  <si>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</si>
  <si>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</si>
  <si>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</si>
  <si>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</si>
  <si>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</si>
  <si>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</si>
  <si>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</si>
  <si>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</si>
  <si>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</si>
  <si>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</si>
  <si>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</si>
  <si>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</si>
  <si>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</si>
  <si>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</si>
  <si>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</si>
  <si>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</si>
  <si>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</si>
  <si>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</si>
  <si>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</si>
  <si>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</si>
  <si>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</si>
  <si>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</si>
  <si>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</si>
  <si>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</si>
  <si>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</si>
  <si>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</si>
  <si>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</si>
  <si>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</si>
  <si>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</si>
  <si>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</si>
  <si>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</si>
  <si>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</si>
  <si>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</si>
  <si>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</si>
  <si>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</si>
  <si>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</si>
  <si>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</si>
  <si>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</si>
  <si>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</si>
  <si>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</si>
  <si>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</si>
  <si>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</si>
  <si>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</si>
  <si>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</si>
  <si>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</si>
  <si>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</si>
  <si>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</si>
  <si>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</si>
  <si>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</si>
  <si>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</si>
  <si>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</si>
  <si>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</si>
  <si>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</si>
  <si>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</si>
  <si>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</si>
  <si>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</si>
  <si>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</si>
  <si>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</si>
  <si>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</si>
  <si>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</si>
  <si>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</si>
  <si>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</si>
  <si>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</si>
  <si>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</si>
  <si>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</si>
  <si>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</si>
  <si>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</si>
  <si>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</si>
  <si>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</si>
  <si>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</si>
  <si>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</si>
  <si>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</si>
  <si>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</si>
  <si>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</si>
  <si>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</si>
  <si>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</si>
  <si>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</si>
  <si>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</si>
  <si>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</si>
  <si>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</si>
  <si>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</si>
  <si>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</si>
  <si>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</si>
  <si>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</si>
  <si>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</si>
  <si>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</si>
  <si>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</si>
  <si>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</si>
  <si>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</si>
  <si>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</si>
  <si>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</si>
  <si>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</si>
  <si>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</si>
  <si>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</si>
  <si>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</si>
  <si>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</si>
  <si>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</si>
  <si>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</si>
  <si>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</si>
  <si>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</si>
  <si>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</si>
  <si>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</si>
  <si>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</si>
  <si>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</si>
  <si>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</si>
  <si>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</si>
  <si>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</si>
  <si>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</si>
  <si>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</si>
  <si>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</si>
  <si>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</si>
  <si>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</si>
  <si>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</si>
  <si>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</si>
  <si>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</si>
  <si>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</si>
  <si>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</si>
  <si>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</si>
  <si>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</si>
  <si>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</si>
  <si>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</si>
  <si>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</si>
  <si>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</si>
  <si>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</si>
  <si>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</si>
  <si>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</si>
  <si>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</si>
  <si>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</si>
  <si>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</si>
  <si>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</si>
  <si>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</si>
  <si>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</si>
  <si>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</si>
  <si>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</si>
  <si>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</si>
  <si>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</si>
  <si>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</si>
  <si>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</si>
  <si>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</si>
  <si>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</si>
  <si>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</si>
  <si>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</si>
  <si>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</si>
  <si>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</si>
  <si>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</si>
  <si>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</si>
  <si>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</si>
  <si>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</si>
  <si>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</si>
  <si>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</si>
  <si>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</si>
  <si>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</si>
  <si>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</si>
  <si>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</si>
  <si>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</si>
  <si>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</si>
  <si>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</si>
  <si>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</si>
  <si>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</si>
  <si>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</si>
  <si>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</si>
  <si>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</si>
  <si>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</si>
  <si>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</si>
  <si>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</si>
  <si>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</si>
  <si>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</si>
  <si>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</si>
  <si>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</si>
  <si>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</si>
  <si>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</si>
  <si>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</si>
  <si>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</si>
  <si>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</si>
  <si>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</si>
  <si>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</si>
  <si>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</si>
  <si>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</si>
  <si>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</si>
  <si>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</si>
  <si>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</si>
  <si>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</si>
  <si>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</si>
  <si>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</si>
  <si>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</si>
  <si>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</si>
  <si>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</si>
  <si>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</si>
  <si>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</si>
  <si>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</si>
  <si>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</si>
  <si>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</si>
  <si>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</si>
  <si>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</si>
  <si>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</si>
  <si>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</si>
  <si>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</si>
  <si>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</si>
  <si>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</si>
  <si>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</si>
  <si>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</si>
  <si>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</si>
  <si>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</si>
  <si>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</si>
  <si>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</si>
  <si>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</si>
  <si>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</si>
  <si>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</si>
  <si>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</si>
  <si>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</si>
  <si>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</si>
  <si>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</si>
  <si>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</si>
  <si>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</si>
  <si>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</si>
  <si>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</si>
  <si>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</si>
  <si>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</si>
  <si>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</si>
  <si>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</si>
  <si>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</si>
  <si>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</si>
  <si>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</si>
  <si>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</si>
  <si>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</si>
  <si>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</si>
  <si>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</si>
  <si>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</si>
  <si>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</si>
  <si>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</si>
  <si>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</si>
  <si>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</si>
  <si>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</si>
  <si>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</si>
  <si>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</si>
  <si>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</si>
  <si>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</si>
  <si>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</si>
  <si>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</si>
  <si>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</si>
  <si>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</si>
  <si>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</si>
  <si>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</si>
  <si>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</si>
  <si>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</si>
  <si>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</si>
  <si>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</si>
  <si>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</si>
  <si>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</si>
  <si>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</si>
  <si>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</si>
  <si>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</si>
  <si>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</si>
  <si>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</si>
  <si>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</si>
  <si>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</si>
  <si>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</si>
  <si>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</si>
  <si>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</si>
  <si>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</si>
  <si>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</si>
  <si>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</si>
  <si>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</si>
  <si>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</si>
  <si>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</si>
  <si>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</si>
  <si>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</si>
  <si>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</si>
  <si>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</si>
  <si>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</si>
  <si>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</si>
  <si>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</si>
  <si>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</si>
  <si>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</si>
  <si>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</si>
  <si>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</si>
  <si>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</si>
  <si>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</si>
  <si>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</si>
  <si>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</si>
  <si>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</si>
  <si>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</si>
  <si>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</si>
  <si>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</si>
  <si>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</si>
  <si>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</si>
  <si>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</si>
  <si>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</si>
  <si>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</si>
  <si>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</si>
  <si>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</si>
  <si>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</si>
  <si>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</si>
  <si>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</si>
  <si>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</si>
  <si>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</si>
  <si>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</si>
  <si>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</si>
  <si>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</si>
  <si>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</si>
  <si>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</si>
  <si>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</si>
  <si>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</si>
  <si>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</si>
  <si>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</si>
  <si>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</si>
  <si>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</si>
  <si>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</si>
  <si>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</si>
  <si>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</si>
  <si>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</si>
  <si>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</si>
  <si>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</si>
  <si>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</si>
  <si>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</si>
  <si>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</si>
  <si>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</si>
  <si>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</si>
  <si>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</si>
  <si>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</si>
  <si>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</si>
  <si>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</si>
  <si>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</si>
  <si>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</si>
  <si>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</si>
  <si>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</si>
  <si>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</si>
  <si>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</si>
  <si>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</si>
  <si>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</si>
  <si>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</si>
  <si>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</si>
  <si>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</si>
  <si>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</si>
  <si>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</si>
  <si>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</si>
  <si>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</si>
  <si>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</si>
  <si>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</si>
  <si>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</si>
  <si>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</si>
  <si>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</si>
  <si>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</si>
  <si>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</si>
  <si>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</si>
  <si>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</si>
  <si>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</si>
  <si>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</si>
  <si>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</si>
  <si>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</si>
  <si>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</si>
  <si>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</si>
  <si>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</si>
  <si>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</si>
  <si>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</si>
  <si>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</si>
  <si>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</si>
  <si>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</si>
  <si>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</si>
  <si>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</si>
  <si>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</si>
  <si>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</si>
  <si>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</si>
  <si>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</si>
  <si>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</si>
  <si>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</si>
  <si>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</si>
  <si>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</si>
  <si>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</si>
  <si>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</si>
  <si>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</si>
  <si>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</si>
  <si>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</si>
  <si>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</si>
  <si>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</si>
  <si>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</si>
  <si>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</si>
  <si>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</si>
  <si>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</si>
  <si>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</si>
  <si>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</si>
  <si>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</si>
  <si>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</si>
  <si>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</si>
  <si>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</si>
  <si>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</si>
  <si>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</si>
  <si>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</si>
  <si>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</si>
  <si>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</si>
  <si>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</si>
  <si>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</si>
  <si>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</si>
  <si>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</si>
  <si>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</si>
  <si>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</si>
  <si>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</si>
  <si>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</si>
  <si>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</si>
  <si>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</si>
  <si>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</si>
  <si>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</si>
  <si>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</si>
  <si>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</si>
  <si>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</si>
  <si>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</si>
  <si>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</si>
  <si>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</si>
  <si>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</si>
  <si>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</si>
  <si>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</si>
  <si>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</si>
  <si>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</si>
  <si>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</si>
  <si>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</si>
  <si>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</si>
  <si>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</si>
  <si>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</si>
  <si>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</si>
  <si>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</si>
  <si>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</si>
  <si>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</si>
  <si>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</si>
  <si>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</si>
  <si>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</si>
  <si>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</si>
  <si>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</si>
  <si>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</si>
  <si>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</si>
  <si>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</si>
  <si>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</si>
  <si>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</si>
  <si>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</si>
  <si>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</si>
  <si>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</si>
  <si>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</si>
  <si>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</si>
  <si>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</si>
  <si>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</si>
  <si>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</si>
  <si>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</si>
  <si>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</si>
  <si>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</si>
  <si>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</si>
  <si>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</si>
  <si>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</si>
  <si>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</si>
  <si>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</si>
  <si>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</si>
  <si>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</si>
  <si>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</si>
  <si>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</si>
  <si>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</si>
  <si>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</si>
  <si>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</si>
  <si>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</si>
  <si>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</si>
  <si>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</si>
  <si>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</si>
  <si>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</si>
  <si>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</si>
  <si>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</si>
  <si>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</si>
  <si>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</si>
  <si>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</si>
  <si>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</si>
  <si>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</si>
  <si>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</si>
  <si>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</si>
  <si>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</si>
  <si>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</si>
  <si>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</si>
  <si>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</si>
  <si>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</si>
  <si>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</si>
  <si>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</si>
  <si>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</si>
  <si>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</si>
  <si>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</si>
  <si>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</si>
  <si>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</si>
  <si>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</si>
  <si>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</si>
  <si>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</si>
  <si>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</si>
  <si>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</si>
  <si>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</si>
  <si>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</si>
  <si>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</si>
  <si>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</si>
  <si>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</si>
  <si>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</si>
  <si>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</si>
  <si>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</si>
  <si>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</si>
  <si>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</si>
  <si>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</si>
  <si>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</si>
  <si>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</si>
  <si>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</si>
  <si>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</si>
  <si>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</si>
  <si>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</si>
  <si>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</si>
  <si>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</si>
  <si>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</si>
  <si>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</si>
  <si>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</si>
  <si>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</si>
  <si>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</si>
  <si>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</si>
  <si>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</si>
  <si>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</si>
  <si>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</si>
  <si>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</si>
  <si>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</si>
  <si>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</si>
  <si>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</si>
  <si>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</si>
  <si>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</si>
  <si>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</si>
  <si>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</si>
  <si>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</si>
  <si>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</si>
  <si>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</si>
  <si>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</si>
  <si>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</si>
  <si>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</si>
  <si>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</si>
  <si>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</si>
  <si>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</si>
  <si>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</si>
  <si>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</si>
  <si>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</si>
  <si>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</si>
  <si>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</si>
  <si>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</si>
  <si>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</si>
  <si>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</si>
  <si>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</si>
  <si>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</si>
  <si>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</si>
  <si>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</si>
  <si>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</si>
  <si>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</si>
  <si>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</si>
  <si>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</si>
  <si>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</si>
  <si>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</si>
  <si>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</si>
  <si>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</si>
  <si>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</si>
  <si>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</si>
  <si>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</si>
  <si>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</si>
  <si>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</si>
  <si>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</si>
  <si>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</si>
  <si>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</si>
  <si>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</si>
  <si>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</si>
  <si>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</si>
  <si>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</si>
  <si>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</si>
  <si>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</si>
  <si>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</si>
  <si>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</si>
  <si>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</si>
  <si>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</si>
  <si>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</si>
  <si>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</si>
  <si>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</si>
  <si>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</si>
  <si>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</si>
  <si>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</si>
  <si>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</si>
  <si>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</si>
  <si>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</si>
  <si>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</si>
  <si>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</si>
  <si>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</si>
  <si>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</si>
  <si>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</si>
  <si>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</si>
  <si>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</si>
  <si>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</si>
  <si>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</si>
  <si>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</si>
  <si>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</si>
  <si>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</si>
  <si>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</si>
  <si>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</si>
  <si>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</si>
  <si>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</si>
  <si>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</si>
  <si>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</si>
  <si>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</si>
  <si>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</si>
  <si>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</si>
  <si>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</si>
  <si>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</si>
  <si>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</si>
  <si>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</si>
  <si>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</si>
  <si>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</si>
  <si>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</si>
  <si>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</si>
  <si>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</si>
  <si>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</si>
  <si>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</si>
  <si>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</si>
  <si>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</si>
  <si>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</si>
  <si>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</si>
  <si>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</si>
  <si>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</si>
  <si>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</si>
  <si>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</si>
  <si>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</si>
  <si>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</si>
  <si>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</si>
  <si>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</si>
  <si>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</si>
  <si>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</si>
  <si>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</si>
  <si>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</si>
  <si>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</si>
  <si>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</si>
  <si>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</si>
  <si>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</si>
  <si>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</si>
  <si>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</si>
  <si>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</si>
  <si>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</si>
  <si>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</si>
  <si>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</si>
  <si>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</si>
  <si>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</si>
  <si>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</si>
  <si>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</si>
  <si>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</si>
  <si>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</si>
  <si>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</si>
  <si>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</si>
  <si>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</si>
  <si>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</si>
  <si>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</si>
  <si>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</si>
  <si>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</si>
  <si>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</si>
  <si>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</si>
  <si>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</si>
  <si>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</si>
  <si>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</si>
  <si>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</si>
  <si>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</si>
  <si>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</si>
  <si>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</si>
  <si>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</si>
  <si>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</si>
  <si>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</si>
  <si>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</si>
  <si>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</si>
  <si>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</si>
  <si>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</si>
  <si>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</si>
  <si>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</si>
  <si>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</si>
  <si>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</si>
  <si>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</si>
  <si>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</si>
  <si>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</si>
  <si>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</si>
  <si>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</si>
  <si>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</si>
  <si>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</si>
  <si>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</si>
  <si>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</si>
  <si>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</si>
  <si>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</si>
  <si>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</si>
  <si>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</si>
  <si>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</si>
  <si>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</si>
  <si>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</si>
  <si>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</si>
  <si>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</si>
  <si>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</si>
  <si>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</si>
  <si>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</si>
  <si>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</si>
  <si>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</si>
  <si>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</si>
  <si>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</si>
  <si>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</si>
  <si>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</si>
  <si>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</si>
  <si>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</si>
  <si>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</si>
  <si>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</si>
  <si>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</si>
  <si>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</si>
  <si>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</si>
  <si>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</si>
  <si>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</si>
  <si>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</si>
  <si>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</si>
  <si>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</si>
  <si>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</si>
  <si>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</si>
  <si>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</si>
  <si>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</si>
  <si>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</si>
  <si>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</si>
  <si>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</si>
  <si>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</si>
  <si>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</si>
  <si>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</si>
  <si>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</si>
  <si>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</si>
  <si>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</si>
  <si>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</si>
  <si>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</si>
  <si>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</si>
  <si>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</si>
  <si>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</si>
  <si>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</si>
  <si>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</si>
  <si>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</si>
  <si>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</si>
  <si>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</si>
  <si>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</si>
  <si>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</si>
  <si>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</si>
  <si>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</si>
  <si>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</si>
  <si>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</si>
  <si>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</si>
  <si>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</si>
  <si>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</si>
  <si>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</si>
  <si>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</si>
  <si>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</si>
  <si>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</si>
  <si>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</si>
  <si>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</si>
  <si>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</si>
  <si>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</si>
  <si>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</si>
  <si>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</si>
  <si>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</si>
  <si>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</si>
  <si>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</si>
  <si>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</si>
  <si>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</si>
  <si>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</si>
  <si>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</si>
  <si>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</si>
  <si>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</si>
  <si>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</si>
  <si>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</si>
  <si>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</si>
  <si>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</si>
  <si>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</si>
  <si>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</si>
  <si>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</si>
  <si>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</si>
  <si>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</si>
  <si>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</si>
  <si>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</si>
  <si>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</si>
  <si>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</si>
  <si>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</si>
  <si>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</si>
  <si>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</si>
  <si>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</si>
  <si>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</si>
  <si>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</si>
  <si>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</si>
  <si>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</si>
  <si>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</si>
  <si>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</si>
  <si>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</si>
  <si>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</si>
  <si>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</si>
  <si>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</si>
  <si>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</si>
  <si>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</si>
  <si>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</si>
  <si>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</si>
  <si>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</si>
  <si>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</si>
  <si>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</si>
  <si>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</si>
  <si>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</si>
  <si>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</si>
  <si>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</si>
  <si>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</si>
  <si>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</si>
  <si>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</si>
  <si>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</si>
  <si>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</si>
  <si>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</si>
  <si>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</si>
  <si>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</si>
  <si>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</si>
  <si>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</si>
  <si>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</si>
  <si>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</si>
  <si>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</si>
  <si>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</si>
  <si>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</si>
  <si>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</si>
  <si>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</si>
  <si>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</si>
  <si>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</si>
  <si>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</si>
  <si>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</si>
  <si>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</si>
  <si>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</si>
  <si>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</si>
  <si>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</si>
  <si>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</si>
  <si>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</si>
  <si>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</si>
  <si>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</si>
  <si>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</si>
  <si>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</si>
  <si>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</si>
  <si>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</si>
  <si>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</si>
  <si>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</si>
  <si>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</si>
  <si>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</si>
  <si>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</si>
  <si>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</si>
  <si>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</si>
  <si>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</si>
  <si>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</si>
  <si>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</si>
  <si>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</si>
  <si>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</si>
  <si>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</si>
  <si>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</si>
  <si>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</si>
  <si>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</si>
  <si>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</si>
  <si>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</si>
  <si>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</si>
  <si>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</si>
  <si>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</si>
  <si>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</si>
  <si>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</si>
  <si>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</si>
  <si>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</si>
  <si>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</si>
  <si>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</si>
  <si>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</si>
  <si>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</si>
  <si>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</si>
  <si>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</si>
  <si>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</si>
  <si>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</si>
  <si>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</si>
  <si>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</si>
  <si>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</si>
  <si>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</si>
  <si>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</si>
  <si>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</si>
  <si>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</si>
  <si>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</si>
  <si>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</si>
  <si>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</si>
  <si>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</si>
  <si>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</si>
  <si>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</si>
  <si>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</si>
  <si>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</si>
  <si>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</si>
  <si>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</si>
  <si>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</si>
  <si>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</si>
  <si>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</si>
  <si>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</si>
  <si>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</si>
  <si>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</si>
  <si>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</si>
  <si>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</si>
  <si>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</si>
  <si>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</si>
  <si>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</si>
  <si>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</si>
  <si>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</si>
  <si>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</si>
  <si>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</si>
  <si>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</si>
  <si>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</si>
  <si>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</si>
  <si>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</si>
  <si>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</si>
  <si>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</si>
  <si>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</si>
  <si>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</si>
  <si>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</si>
  <si>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</si>
  <si>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</si>
  <si>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</si>
  <si>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</si>
  <si>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</si>
  <si>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</si>
  <si>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</si>
  <si>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</si>
  <si>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</si>
  <si>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</si>
  <si>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</si>
  <si>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</si>
  <si>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</si>
  <si>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</si>
  <si>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</si>
  <si>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</si>
  <si>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</si>
  <si>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</si>
  <si>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</si>
  <si>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</si>
  <si>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</si>
  <si>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</si>
  <si>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</si>
  <si>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</si>
  <si>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</si>
  <si>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</si>
  <si>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</si>
  <si>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</si>
  <si>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</si>
  <si>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</si>
  <si>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</si>
  <si>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</si>
  <si>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</si>
  <si>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</si>
  <si>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</si>
  <si>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</si>
  <si>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</si>
  <si>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</si>
  <si>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</si>
  <si>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</si>
  <si>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</si>
  <si>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</si>
  <si>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</si>
  <si>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</si>
  <si>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</si>
  <si>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</si>
  <si>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</si>
  <si>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</si>
  <si>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</si>
  <si>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</si>
  <si>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</si>
  <si>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</si>
  <si>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</si>
  <si>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</si>
  <si>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</si>
  <si>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</si>
  <si>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</si>
  <si>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</si>
  <si>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</si>
  <si>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</si>
  <si>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</si>
  <si>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</si>
  <si>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</si>
  <si>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</si>
  <si>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</si>
  <si>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</si>
  <si>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</si>
  <si>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</si>
  <si>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</si>
  <si>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</si>
  <si>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</si>
  <si>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</si>
  <si>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</si>
  <si>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</si>
  <si>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</si>
  <si>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</si>
  <si>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</si>
  <si>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</si>
  <si>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</si>
  <si>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</si>
  <si>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</si>
  <si>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</si>
  <si>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</si>
  <si>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</si>
  <si>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</si>
  <si>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</si>
  <si>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</si>
  <si>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</si>
  <si>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</si>
  <si>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</si>
  <si>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</si>
  <si>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</si>
  <si>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</si>
  <si>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</si>
  <si>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</si>
  <si>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</si>
  <si>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</si>
  <si>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</si>
  <si>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</si>
  <si>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</si>
  <si>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</si>
  <si>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</si>
  <si>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</si>
  <si>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</si>
  <si>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</si>
  <si>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</si>
  <si>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</si>
  <si>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</si>
  <si>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</si>
  <si>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</si>
  <si>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</si>
  <si>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</si>
  <si>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</si>
  <si>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</si>
  <si>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</si>
  <si>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</si>
  <si>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</si>
  <si>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</si>
  <si>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</si>
  <si>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</si>
  <si>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</si>
  <si>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</si>
  <si>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</si>
  <si>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</si>
  <si>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</si>
  <si>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</si>
  <si>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</si>
  <si>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</si>
  <si>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</si>
  <si>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</si>
  <si>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</si>
  <si>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</si>
  <si>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</si>
  <si>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</si>
  <si>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</si>
  <si>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</si>
  <si>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</si>
  <si>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</si>
  <si>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</si>
  <si>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</si>
  <si>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</si>
  <si>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</si>
  <si>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</si>
  <si>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</si>
  <si>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</si>
  <si>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</si>
  <si>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</si>
  <si>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</si>
  <si>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</si>
  <si>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</si>
  <si>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</si>
  <si>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</si>
  <si>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</si>
  <si>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</si>
  <si>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</si>
  <si>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</si>
  <si>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</si>
  <si>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</si>
  <si>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</si>
  <si>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</si>
  <si>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</si>
  <si>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</si>
  <si>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</si>
  <si>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</si>
  <si>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</si>
  <si>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</si>
  <si>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</si>
  <si>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</si>
  <si>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</si>
  <si>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</si>
  <si>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</si>
  <si>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</si>
  <si>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</si>
  <si>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</si>
  <si>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</si>
  <si>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</si>
  <si>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</si>
  <si>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</si>
  <si>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</si>
  <si>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</si>
  <si>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</si>
  <si>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</si>
  <si>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</si>
  <si>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</si>
  <si>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</si>
  <si>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</si>
  <si>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</si>
  <si>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</si>
  <si>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</si>
  <si>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</si>
  <si>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</si>
  <si>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</si>
  <si>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</si>
  <si>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</si>
  <si>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</si>
  <si>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</si>
  <si>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</si>
  <si>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</si>
  <si>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</si>
  <si>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</si>
  <si>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</si>
  <si>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</si>
  <si>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</si>
  <si>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</si>
  <si>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</si>
  <si>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</si>
  <si>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</si>
  <si>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</si>
  <si>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</si>
  <si>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</si>
  <si>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</si>
  <si>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</si>
  <si>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</si>
  <si>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</si>
  <si>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</si>
  <si>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</si>
  <si>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</si>
  <si>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</si>
  <si>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</si>
  <si>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</si>
  <si>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</si>
  <si>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</si>
  <si>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</si>
  <si>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</si>
  <si>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</si>
  <si>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</si>
  <si>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</si>
  <si>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</si>
  <si>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</si>
  <si>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</si>
  <si>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</si>
  <si>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</si>
  <si>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</si>
  <si>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</si>
  <si>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</si>
  <si>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</si>
  <si>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</si>
  <si>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</si>
  <si>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</si>
  <si>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</si>
  <si>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</si>
  <si>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</si>
  <si>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</si>
  <si>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</si>
  <si>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</si>
  <si>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</si>
  <si>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</si>
  <si>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</si>
  <si>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</si>
  <si>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</si>
  <si>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</si>
  <si>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</si>
  <si>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</si>
  <si>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</si>
  <si>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</si>
  <si>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</si>
  <si>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</si>
  <si>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</si>
  <si>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</si>
  <si>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</si>
  <si>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</si>
  <si>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</si>
  <si>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</si>
  <si>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</si>
  <si>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</si>
  <si>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</si>
  <si>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</si>
  <si>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</si>
  <si>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</si>
  <si>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</si>
  <si>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</si>
  <si>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</si>
  <si>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</si>
  <si>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</si>
  <si>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</si>
  <si>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</si>
  <si>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</si>
  <si>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</si>
  <si>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</si>
  <si>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</si>
  <si>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</si>
  <si>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</si>
  <si>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</si>
  <si>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</si>
  <si>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</si>
  <si>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</si>
  <si>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</si>
  <si>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</si>
  <si>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</si>
  <si>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</si>
  <si>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</si>
  <si>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</si>
  <si>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</si>
  <si>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</si>
  <si>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</si>
  <si>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</si>
  <si>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</si>
  <si>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</si>
  <si>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</si>
  <si>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</si>
  <si>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</si>
  <si>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</si>
  <si>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</si>
  <si>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</si>
  <si>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</si>
  <si>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</si>
  <si>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</si>
  <si>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</si>
  <si>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</si>
  <si>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</si>
  <si>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</si>
  <si>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</si>
  <si>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</si>
  <si>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</si>
  <si>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</si>
  <si>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</si>
  <si>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</si>
  <si>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</si>
  <si>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</si>
  <si>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</si>
  <si>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</si>
  <si>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</si>
  <si>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</si>
  <si>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</si>
  <si>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</si>
  <si>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</si>
  <si>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</si>
  <si>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</si>
  <si>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</si>
  <si>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</si>
  <si>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</si>
  <si>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</si>
  <si>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</si>
  <si>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</si>
  <si>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</si>
  <si>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</si>
  <si>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</si>
  <si>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</si>
  <si>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</si>
  <si>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</si>
  <si>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</si>
  <si>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</si>
  <si>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</si>
  <si>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</si>
  <si>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</si>
  <si>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</si>
  <si>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</si>
  <si>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</si>
  <si>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</si>
  <si>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</si>
  <si>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</si>
  <si>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</si>
  <si>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</si>
  <si>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</si>
  <si>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</si>
  <si>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</si>
  <si>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</si>
  <si>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</si>
  <si>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</si>
  <si>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</si>
  <si>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</si>
  <si>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</si>
  <si>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</si>
  <si>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</si>
  <si>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</si>
  <si>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</si>
  <si>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</si>
  <si>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</si>
  <si>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</si>
  <si>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</si>
  <si>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</si>
  <si>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</si>
  <si>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</si>
  <si>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</si>
  <si>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</si>
  <si>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</si>
  <si>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</si>
  <si>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</si>
  <si>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</si>
  <si>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</si>
  <si>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</si>
  <si>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</si>
  <si>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</si>
  <si>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</si>
  <si>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</si>
  <si>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</si>
  <si>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</si>
  <si>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</si>
  <si>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</si>
  <si>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</si>
  <si>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</si>
  <si>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</si>
  <si>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</si>
  <si>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</si>
  <si>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</si>
  <si>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</si>
  <si>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</si>
  <si>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</si>
  <si>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</si>
  <si>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</si>
  <si>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</si>
  <si>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</si>
  <si>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</si>
  <si>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</si>
  <si>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</si>
  <si>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</si>
  <si>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</si>
  <si>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</si>
  <si>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</si>
  <si>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</si>
  <si>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</si>
  <si>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</si>
  <si>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</si>
  <si>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</si>
  <si>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</si>
  <si>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</si>
  <si>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</si>
  <si>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</si>
  <si>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</si>
  <si>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</si>
  <si>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</si>
  <si>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</si>
  <si>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</si>
  <si>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</si>
  <si>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</si>
  <si>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</si>
  <si>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</si>
  <si>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</si>
  <si>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</si>
  <si>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</si>
  <si>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</si>
  <si>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</si>
  <si>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</si>
  <si>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</si>
  <si>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</si>
  <si>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</si>
  <si>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</si>
  <si>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</si>
  <si>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</si>
  <si>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</si>
  <si>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</si>
  <si>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</si>
  <si>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</si>
  <si>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</si>
  <si>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</si>
  <si>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</si>
  <si>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</si>
  <si>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</si>
  <si>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</si>
  <si>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</si>
  <si>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</si>
  <si>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</si>
  <si>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</si>
  <si>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</si>
  <si>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</si>
  <si>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</si>
  <si>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</si>
  <si>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</si>
  <si>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</si>
  <si>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</si>
  <si>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</si>
  <si>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</si>
  <si>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</si>
  <si>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</si>
  <si>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</si>
  <si>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</si>
  <si>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</si>
  <si>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</si>
  <si>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</si>
  <si>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</si>
  <si>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</si>
  <si>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</si>
  <si>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</si>
  <si>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</si>
  <si>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</si>
  <si>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</si>
  <si>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</si>
  <si>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</si>
  <si>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</si>
  <si>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</si>
  <si>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</si>
  <si>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</si>
  <si>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</si>
  <si>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</si>
  <si>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</si>
  <si>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</si>
  <si>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</si>
  <si>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</si>
  <si>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</si>
  <si>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</si>
  <si>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</si>
  <si>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</si>
  <si>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</si>
  <si>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</si>
  <si>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</si>
  <si>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</si>
  <si>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</si>
  <si>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</si>
  <si>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</si>
  <si>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</si>
  <si>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</si>
  <si>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</si>
  <si>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</si>
  <si>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</si>
  <si>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</si>
  <si>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</si>
  <si>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</si>
  <si>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</si>
  <si>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</si>
  <si>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</si>
  <si>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</si>
  <si>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</si>
  <si>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</si>
  <si>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</si>
  <si>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</si>
  <si>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</si>
  <si>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</si>
  <si>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</si>
  <si>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</si>
  <si>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</si>
  <si>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</si>
  <si>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</si>
  <si>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</si>
  <si>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</si>
  <si>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</si>
  <si>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</si>
  <si>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</si>
  <si>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</si>
  <si>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</si>
  <si>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</si>
  <si>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</si>
  <si>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</si>
  <si>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</si>
  <si>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</si>
  <si>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</si>
  <si>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</si>
  <si>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</si>
  <si>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</si>
  <si>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</si>
  <si>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</si>
  <si>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</si>
  <si>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</si>
  <si>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</si>
  <si>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</si>
  <si>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</si>
  <si>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</si>
  <si>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</si>
  <si>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</si>
  <si>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</si>
  <si>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</si>
  <si>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</si>
  <si>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</si>
  <si>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</si>
  <si>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</si>
  <si>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</si>
  <si>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</si>
  <si>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</si>
  <si>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</si>
  <si>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</si>
  <si>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</si>
  <si>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</si>
  <si>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</si>
  <si>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</si>
  <si>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</si>
  <si>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</si>
  <si>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</si>
  <si>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</si>
  <si>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</si>
  <si>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</si>
  <si>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</si>
  <si>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</si>
  <si>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</si>
  <si>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</si>
  <si>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</si>
  <si>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</si>
  <si>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</si>
  <si>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</si>
  <si>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</si>
  <si>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</si>
  <si>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</si>
  <si>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</si>
  <si>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</si>
  <si>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</si>
  <si>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</si>
  <si>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</si>
  <si>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</si>
  <si>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</si>
  <si>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</si>
  <si>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</si>
  <si>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</si>
  <si>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</si>
  <si>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</si>
  <si>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</si>
  <si>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</si>
  <si>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</si>
  <si>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</si>
  <si>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</si>
  <si>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</si>
  <si>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</si>
  <si>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</si>
  <si>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</si>
  <si>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</si>
  <si>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</si>
  <si>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</si>
  <si>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</si>
  <si>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</si>
  <si>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</si>
  <si>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</si>
  <si>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</si>
  <si>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</si>
  <si>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</si>
  <si>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</si>
  <si>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</si>
  <si>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</si>
  <si>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</si>
  <si>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</si>
  <si>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</si>
  <si>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</si>
  <si>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</si>
  <si>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</si>
  <si>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</si>
  <si>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</si>
  <si>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</si>
  <si>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</si>
  <si>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</si>
  <si>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</si>
  <si>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</si>
  <si>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</si>
  <si>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</si>
  <si>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</si>
  <si>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</si>
  <si>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</si>
  <si>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</si>
  <si>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</si>
  <si>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</si>
  <si>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</si>
  <si>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</si>
  <si>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</si>
  <si>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</si>
  <si>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</si>
  <si>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</si>
  <si>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</si>
  <si>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</si>
  <si>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</si>
  <si>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</si>
  <si>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</si>
  <si>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</si>
  <si>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</si>
  <si>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</si>
  <si>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</si>
  <si>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</si>
  <si>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</si>
  <si>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</si>
  <si>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</si>
  <si>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</si>
  <si>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</si>
  <si>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</si>
  <si>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</si>
  <si>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</si>
  <si>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</si>
  <si>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</si>
  <si>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</si>
  <si>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</si>
  <si>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</si>
  <si>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</si>
  <si>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</si>
  <si>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</si>
  <si>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</si>
  <si>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</si>
  <si>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</si>
  <si>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</si>
  <si>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</si>
  <si>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</si>
  <si>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</si>
  <si>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</si>
  <si>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</si>
  <si>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</si>
  <si>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</si>
  <si>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</si>
  <si>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</si>
  <si>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</si>
  <si>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</si>
  <si>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</si>
  <si>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</si>
  <si>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</si>
  <si>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</si>
  <si>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</si>
  <si>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</si>
  <si>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</si>
  <si>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</si>
  <si>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</si>
  <si>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</si>
  <si>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</si>
  <si>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</si>
  <si>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</si>
  <si>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</si>
  <si>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</si>
  <si>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</si>
  <si>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</si>
  <si>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</si>
  <si>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</si>
  <si>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</si>
  <si>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</si>
  <si>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</si>
  <si>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</si>
  <si>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</si>
  <si>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</si>
  <si>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</si>
  <si>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</si>
  <si>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</si>
  <si>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</si>
  <si>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</si>
  <si>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</si>
  <si>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</si>
  <si>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</si>
  <si>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</si>
  <si>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</si>
  <si>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</si>
  <si>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</si>
  <si>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</si>
  <si>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</si>
  <si>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</si>
  <si>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</si>
  <si>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</si>
  <si>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</si>
  <si>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</si>
  <si>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</si>
  <si>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</si>
  <si>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</si>
  <si>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</si>
  <si>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</si>
  <si>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</si>
  <si>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</si>
  <si>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</si>
  <si>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</si>
  <si>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</si>
  <si>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</si>
  <si>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</si>
  <si>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</si>
  <si>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</si>
  <si>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</si>
  <si>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</si>
  <si>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</si>
  <si>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</si>
  <si>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</si>
  <si>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</si>
  <si>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</si>
  <si>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</si>
  <si>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</si>
  <si>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</si>
  <si>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</si>
  <si>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</si>
  <si>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</si>
  <si>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</si>
  <si>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</si>
  <si>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</si>
  <si>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</si>
  <si>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</si>
  <si>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</si>
  <si>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</si>
  <si>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</si>
  <si>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</si>
  <si>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</si>
  <si>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</si>
  <si>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</si>
  <si>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</si>
  <si>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</si>
  <si>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</si>
  <si>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</si>
  <si>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</si>
  <si>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</si>
  <si>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</si>
  <si>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</si>
  <si>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</si>
  <si>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</si>
  <si>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</si>
  <si>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</si>
  <si>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</si>
  <si>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</si>
  <si>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</si>
  <si>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</si>
  <si>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</si>
  <si>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</si>
  <si>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</si>
  <si>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</si>
  <si>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</si>
  <si>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</si>
  <si>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</si>
  <si>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</si>
  <si>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</si>
  <si>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</si>
  <si>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</si>
  <si>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</si>
  <si>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</si>
  <si>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</si>
  <si>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</si>
  <si>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</si>
  <si>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</si>
  <si>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</si>
  <si>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</si>
  <si>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</si>
  <si>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</si>
  <si>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</si>
  <si>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</si>
  <si>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</si>
  <si>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</si>
  <si>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</si>
  <si>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</si>
  <si>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</si>
  <si>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</si>
  <si>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</si>
  <si>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</si>
  <si>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</si>
  <si>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</si>
  <si>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</si>
  <si>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</si>
  <si>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</si>
  <si>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</si>
  <si>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</si>
  <si>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</si>
  <si>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</si>
  <si>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</si>
  <si>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</si>
  <si>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</si>
  <si>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</si>
  <si>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</si>
  <si>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</si>
  <si>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</si>
  <si>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</si>
  <si>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</si>
  <si>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</si>
  <si>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</si>
  <si>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</si>
  <si>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</si>
  <si>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</si>
  <si>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</si>
  <si>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</si>
  <si>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</si>
  <si>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</si>
  <si>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</si>
  <si>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</si>
  <si>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</si>
  <si>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</si>
  <si>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</si>
  <si>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</si>
  <si>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</si>
  <si>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</si>
  <si>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</si>
  <si>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</si>
  <si>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</si>
  <si>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</si>
  <si>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</si>
  <si>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</si>
  <si>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</si>
  <si>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</si>
  <si>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</si>
  <si>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</si>
  <si>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</si>
  <si>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</si>
  <si>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</si>
  <si>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</si>
  <si>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</si>
  <si>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</si>
  <si>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</si>
  <si>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</si>
  <si>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</si>
  <si>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</si>
  <si>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</si>
  <si>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</si>
  <si>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</si>
  <si>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</si>
  <si>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</si>
  <si>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</si>
  <si>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</si>
  <si>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</si>
  <si>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</si>
  <si>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</si>
  <si>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</si>
  <si>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</si>
  <si>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</si>
  <si>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</si>
  <si>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</si>
  <si>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</si>
  <si>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</si>
  <si>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</si>
  <si>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</si>
  <si>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</si>
  <si>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</si>
  <si>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</si>
  <si>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</si>
  <si>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</si>
  <si>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</si>
  <si>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</si>
  <si>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</si>
  <si>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</si>
  <si>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</si>
  <si>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</si>
  <si>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</si>
  <si>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</si>
  <si>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</si>
  <si>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</si>
  <si>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</si>
  <si>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</si>
  <si>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</si>
  <si>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</si>
  <si>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</si>
  <si>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</si>
  <si>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</si>
  <si>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</si>
  <si>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</si>
  <si>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</si>
  <si>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</si>
  <si>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</si>
  <si>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</si>
  <si>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</si>
  <si>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</si>
  <si>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</si>
  <si>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</si>
  <si>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</si>
  <si>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</si>
  <si>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</si>
  <si>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</si>
  <si>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</si>
  <si>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</si>
  <si>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</si>
  <si>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</si>
  <si>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</si>
  <si>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</si>
  <si>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</si>
  <si>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</si>
  <si>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</si>
  <si>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</si>
  <si>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</si>
  <si>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</si>
  <si>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</si>
  <si>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</si>
  <si>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</si>
  <si>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</si>
  <si>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</si>
  <si>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</si>
  <si>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</si>
  <si>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</si>
  <si>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</si>
  <si>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</si>
  <si>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</si>
  <si>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</si>
  <si>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</si>
  <si>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</si>
  <si>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</si>
  <si>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</si>
  <si>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</si>
  <si>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</si>
  <si>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</si>
  <si>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</si>
  <si>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</si>
  <si>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</si>
  <si>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</si>
  <si>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</si>
  <si>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</si>
  <si>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</si>
  <si>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</si>
  <si>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</si>
  <si>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</si>
  <si>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</si>
  <si>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</si>
  <si>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</si>
  <si>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</si>
  <si>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</si>
  <si>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</si>
  <si>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</si>
  <si>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</si>
  <si>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</si>
  <si>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</si>
  <si>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</si>
  <si>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</si>
  <si>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</si>
  <si>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</si>
  <si>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</si>
  <si>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</si>
  <si>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</si>
  <si>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</si>
  <si>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</si>
  <si>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</si>
  <si>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</si>
  <si>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</si>
  <si>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</si>
  <si>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</si>
  <si>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</si>
  <si>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</si>
  <si>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</si>
  <si>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</si>
  <si>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</si>
  <si>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</si>
  <si>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</si>
  <si>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</si>
  <si>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</si>
  <si>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</si>
  <si>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</si>
  <si>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</si>
  <si>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</si>
  <si>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</si>
  <si>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</si>
  <si>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</si>
  <si>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</si>
  <si>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</si>
  <si>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</si>
  <si>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</si>
  <si>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</si>
  <si>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</si>
  <si>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</si>
  <si>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</si>
  <si>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</si>
  <si>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</si>
  <si>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</si>
  <si>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</si>
  <si>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</si>
  <si>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</si>
  <si>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</si>
  <si>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</si>
  <si>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</si>
  <si>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</si>
  <si>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</si>
  <si>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</si>
  <si>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</si>
  <si>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</si>
  <si>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</si>
  <si>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</si>
  <si>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</si>
  <si>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</si>
  <si>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</si>
  <si>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</si>
  <si>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</si>
  <si>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</si>
  <si>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</si>
  <si>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</si>
  <si>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</si>
  <si>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</si>
  <si>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</si>
  <si>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</si>
  <si>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</si>
  <si>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</si>
  <si>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</si>
  <si>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</si>
  <si>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</si>
  <si>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</si>
  <si>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</si>
  <si>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</si>
  <si>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</si>
  <si>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</si>
  <si>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</si>
  <si>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</si>
  <si>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</si>
  <si>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</si>
  <si>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</si>
  <si>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</si>
  <si>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</si>
  <si>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</si>
  <si>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</si>
  <si>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</si>
  <si>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</si>
  <si>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</si>
  <si>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</si>
  <si>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</si>
  <si>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</si>
  <si>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</si>
  <si>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</si>
  <si>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</si>
  <si>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</si>
  <si>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</si>
  <si>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</si>
  <si>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</si>
  <si>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</si>
  <si>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</si>
  <si>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</si>
  <si>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</si>
  <si>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</si>
  <si>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</si>
  <si>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</si>
  <si>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</si>
  <si>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</si>
  <si>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</si>
  <si>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</si>
  <si>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</si>
  <si>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</si>
  <si>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</si>
  <si>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</si>
  <si>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</si>
  <si>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</si>
  <si>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</si>
  <si>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</si>
  <si>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</si>
  <si>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</si>
  <si>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</si>
  <si>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</si>
  <si>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</si>
  <si>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</si>
  <si>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</si>
  <si>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</si>
  <si>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</si>
  <si>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</si>
  <si>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</si>
  <si>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</si>
  <si>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</si>
  <si>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</si>
  <si>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</si>
  <si>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</si>
  <si>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</si>
  <si>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</si>
  <si>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</si>
  <si>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</si>
  <si>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</si>
  <si>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</si>
  <si>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</si>
  <si>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</si>
  <si>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</si>
  <si>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</si>
  <si>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</si>
  <si>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</si>
  <si>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</si>
  <si>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</si>
  <si>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</si>
  <si>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</si>
  <si>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</si>
  <si>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</si>
  <si>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</si>
  <si>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</si>
  <si>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</si>
  <si>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</si>
  <si>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</si>
  <si>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</si>
  <si>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</si>
  <si>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</si>
  <si>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</si>
  <si>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</si>
  <si>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</si>
  <si>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</si>
  <si>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</si>
  <si>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</si>
  <si>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</si>
  <si>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</si>
  <si>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</si>
  <si>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</si>
  <si>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</si>
  <si>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</si>
  <si>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</si>
  <si>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</si>
  <si>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</si>
  <si>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</si>
  <si>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</si>
  <si>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</si>
  <si>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</si>
  <si>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</si>
  <si>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</si>
  <si>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</si>
  <si>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</si>
  <si>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</si>
  <si>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</si>
  <si>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</si>
  <si>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</si>
  <si>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</si>
  <si>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</si>
  <si>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</si>
  <si>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</si>
  <si>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</si>
  <si>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</si>
  <si>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</si>
  <si>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</si>
  <si>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</si>
  <si>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</si>
  <si>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</si>
  <si>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</si>
  <si>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</si>
  <si>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</si>
  <si>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</si>
  <si>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</si>
  <si>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</si>
  <si>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</si>
  <si>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</si>
  <si>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</si>
  <si>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</si>
  <si>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</si>
  <si>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</si>
  <si>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</si>
  <si>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</si>
  <si>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</si>
  <si>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</si>
  <si>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</si>
  <si>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</si>
  <si>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</si>
  <si>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</si>
  <si>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</si>
  <si>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</si>
  <si>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</si>
  <si>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</si>
  <si>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</si>
  <si>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</si>
  <si>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</si>
  <si>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</si>
  <si>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</si>
  <si>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</si>
  <si>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</si>
  <si>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</si>
  <si>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</si>
  <si>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</si>
  <si>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</si>
  <si>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</si>
  <si>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</si>
  <si>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</si>
  <si>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</si>
  <si>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</si>
  <si>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</si>
  <si>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</si>
  <si>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</si>
  <si>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</si>
  <si>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</si>
  <si>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</si>
  <si>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</si>
  <si>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</si>
  <si>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</si>
  <si>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</si>
  <si>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</si>
  <si>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</si>
  <si>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</si>
  <si>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</si>
  <si>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</si>
  <si>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</si>
  <si>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</si>
  <si>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</si>
  <si>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</si>
  <si>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</si>
  <si>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</si>
  <si>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</si>
  <si>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</si>
  <si>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</si>
  <si>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</si>
  <si>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</si>
  <si>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</si>
  <si>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</si>
  <si>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</si>
  <si>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</si>
  <si>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</si>
  <si>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</si>
  <si>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</si>
  <si>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</si>
  <si>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</si>
  <si>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</si>
  <si>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</si>
  <si>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</si>
  <si>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</si>
  <si>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</si>
  <si>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</si>
  <si>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</si>
  <si>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</si>
  <si>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</si>
  <si>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</si>
  <si>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</si>
  <si>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</si>
  <si>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</si>
  <si>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</si>
  <si>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</si>
  <si>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</si>
  <si>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</si>
  <si>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</si>
  <si>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</si>
  <si>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</si>
  <si>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</si>
  <si>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</si>
  <si>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</si>
  <si>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</si>
  <si>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</si>
  <si>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</si>
  <si>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</si>
  <si>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</si>
  <si>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</si>
  <si>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</si>
  <si>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</si>
  <si>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</si>
  <si>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</si>
  <si>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</si>
  <si>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</si>
  <si>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</si>
  <si>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</si>
  <si>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</si>
  <si>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</si>
  <si>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</si>
  <si>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</si>
  <si>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</si>
  <si>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</si>
  <si>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</si>
  <si>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</si>
  <si>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</si>
  <si>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</si>
  <si>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</si>
  <si>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</si>
  <si>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</si>
  <si>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</si>
  <si>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</si>
  <si>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</si>
  <si>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</si>
  <si>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</si>
  <si>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</si>
  <si>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</si>
  <si>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</si>
  <si>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</si>
  <si>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</si>
  <si>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</si>
  <si>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</si>
  <si>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</si>
  <si>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</si>
  <si>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</si>
  <si>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</si>
  <si>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</si>
  <si>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</si>
  <si>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</si>
  <si>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</si>
  <si>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</si>
  <si>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</si>
  <si>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</si>
  <si>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</si>
  <si>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</si>
  <si>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</si>
  <si>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</si>
  <si>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</si>
  <si>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</si>
  <si>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</si>
  <si>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</si>
  <si>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</si>
  <si>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</si>
  <si>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</si>
  <si>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</si>
  <si>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</si>
  <si>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</si>
  <si>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</si>
  <si>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</si>
  <si>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</si>
  <si>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</si>
  <si>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</si>
  <si>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</si>
  <si>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</si>
  <si>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</si>
  <si>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</si>
  <si>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</si>
  <si>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</si>
  <si>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</si>
  <si>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</si>
  <si>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</si>
  <si>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</si>
  <si>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</si>
  <si>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</si>
  <si>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</si>
  <si>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</si>
  <si>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</si>
  <si>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</si>
  <si>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</si>
  <si>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</si>
  <si>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</si>
  <si>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</si>
  <si>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</si>
  <si>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</si>
  <si>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</si>
  <si>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</si>
  <si>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</si>
  <si>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</si>
  <si>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</si>
  <si>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</si>
  <si>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</si>
  <si>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</si>
  <si>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</si>
  <si>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</si>
  <si>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</si>
  <si>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</si>
  <si>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</si>
  <si>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</si>
  <si>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</si>
  <si>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</si>
  <si>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</si>
  <si>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</si>
  <si>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</si>
  <si>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</si>
  <si>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</si>
  <si>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</si>
  <si>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</si>
  <si>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</si>
  <si>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</si>
  <si>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</si>
  <si>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</si>
  <si>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</si>
  <si>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</si>
  <si>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</si>
  <si>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</si>
  <si>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</si>
  <si>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</si>
  <si>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</si>
  <si>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</si>
  <si>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</si>
  <si>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</si>
  <si>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</si>
  <si>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</si>
  <si>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</si>
  <si>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</si>
  <si>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</si>
  <si>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</si>
  <si>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</si>
  <si>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</si>
  <si>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</si>
  <si>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</si>
  <si>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</si>
  <si>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</si>
  <si>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</si>
  <si>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</si>
  <si>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</si>
  <si>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</si>
  <si>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</si>
  <si>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</si>
  <si>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</si>
  <si>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</si>
  <si>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</si>
  <si>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</si>
  <si>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</si>
  <si>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</si>
  <si>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</si>
  <si>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</si>
  <si>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</si>
  <si>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</si>
  <si>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</si>
  <si>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</si>
  <si>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</si>
  <si>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</si>
  <si>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</si>
  <si>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</si>
  <si>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</si>
  <si>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</si>
  <si>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</si>
  <si>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</si>
  <si>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</si>
  <si>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</si>
  <si>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</si>
  <si>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</si>
  <si>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</si>
  <si>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</si>
  <si>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</si>
  <si>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</si>
  <si>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</si>
  <si>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</si>
  <si>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</si>
  <si>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</si>
  <si>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</si>
  <si>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</si>
  <si>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</si>
  <si>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</si>
  <si>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</si>
  <si>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</si>
  <si>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</si>
  <si>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</si>
  <si>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</si>
  <si>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</si>
  <si>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</si>
  <si>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</si>
  <si>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</si>
  <si>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</si>
  <si>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</si>
  <si>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</si>
  <si>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</si>
  <si>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</si>
  <si>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</si>
  <si>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</si>
  <si>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</si>
  <si>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</si>
  <si>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</si>
  <si>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</si>
  <si>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</si>
  <si>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</si>
  <si>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</si>
  <si>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</si>
  <si>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</si>
  <si>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</si>
  <si>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</si>
  <si>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</si>
  <si>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</si>
  <si>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</si>
  <si>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</si>
  <si>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</si>
  <si>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</si>
  <si>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</si>
  <si>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</si>
  <si>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</si>
  <si>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</si>
  <si>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</si>
  <si>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</si>
  <si>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</si>
  <si>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</si>
  <si>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</si>
  <si>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</si>
  <si>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</si>
  <si>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</si>
  <si>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</si>
  <si>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</si>
  <si>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</si>
  <si>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</si>
  <si>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</si>
  <si>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</si>
  <si>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</si>
  <si>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</si>
  <si>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</si>
  <si>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</si>
  <si>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</si>
  <si>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</si>
  <si>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</si>
  <si>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</si>
  <si>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</si>
  <si>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</si>
  <si>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</si>
  <si>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</si>
  <si>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</si>
  <si>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</si>
  <si>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</si>
  <si>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</si>
  <si>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</si>
  <si>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</si>
  <si>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</si>
  <si>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</si>
  <si>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</si>
  <si>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</si>
  <si>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</si>
  <si>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</si>
  <si>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</si>
  <si>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</si>
  <si>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</si>
  <si>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</si>
  <si>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</si>
  <si>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</si>
  <si>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</si>
  <si>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</si>
  <si>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</si>
  <si>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</si>
  <si>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</si>
  <si>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</si>
  <si>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</si>
  <si>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</si>
  <si>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</si>
  <si>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</si>
  <si>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</si>
  <si>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</si>
  <si>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</si>
  <si>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</si>
  <si>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</si>
  <si>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</si>
  <si>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</si>
  <si>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</si>
  <si>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</si>
  <si>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</si>
  <si>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</si>
  <si>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</si>
  <si>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</si>
  <si>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</si>
  <si>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</si>
  <si>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</si>
  <si>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</si>
  <si>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</si>
  <si>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</si>
  <si>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</si>
  <si>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</si>
  <si>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</si>
  <si>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</si>
  <si>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</si>
  <si>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</si>
  <si>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</si>
  <si>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</si>
  <si>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</si>
  <si>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</si>
  <si>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</si>
  <si>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</si>
  <si>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</si>
  <si>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</si>
  <si>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</si>
  <si>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</si>
  <si>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</si>
  <si>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</si>
  <si>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</si>
  <si>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</si>
  <si>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</si>
  <si>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</si>
  <si>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</si>
  <si>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</si>
  <si>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</si>
  <si>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</si>
  <si>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</si>
  <si>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</si>
  <si>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</si>
  <si>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</si>
  <si>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</si>
  <si>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</si>
  <si>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</si>
  <si>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</si>
  <si>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</si>
  <si>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</si>
  <si>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</si>
  <si>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</si>
  <si>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</si>
  <si>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</si>
  <si>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</si>
  <si>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</si>
  <si>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</si>
  <si>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</si>
  <si>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</si>
  <si>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</si>
  <si>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</si>
  <si>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</si>
  <si>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</si>
  <si>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</si>
  <si>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</si>
  <si>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</si>
  <si>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</si>
  <si>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</si>
  <si>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</si>
  <si>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</si>
  <si>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</si>
  <si>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</si>
  <si>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</si>
  <si>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</si>
  <si>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</si>
  <si>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</si>
  <si>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</si>
  <si>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</si>
  <si>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</si>
  <si>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</si>
  <si>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</si>
  <si>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</si>
  <si>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</si>
  <si>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</si>
  <si>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</si>
  <si>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</si>
  <si>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</si>
  <si>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</si>
  <si>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</si>
  <si>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</si>
  <si>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</si>
  <si>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</si>
  <si>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</si>
  <si>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</si>
  <si>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</si>
  <si>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</si>
  <si>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</si>
  <si>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</si>
  <si>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</si>
  <si>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</si>
  <si>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</si>
  <si>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</si>
  <si>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</si>
  <si>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</si>
  <si>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</si>
  <si>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</si>
  <si>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</si>
  <si>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</si>
  <si>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</si>
  <si>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</si>
  <si>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</si>
  <si>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</si>
  <si>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</si>
  <si>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</si>
  <si>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</si>
  <si>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</si>
  <si>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</si>
  <si>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</si>
  <si>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</si>
  <si>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</si>
  <si>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</si>
  <si>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</si>
  <si>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</si>
  <si>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</si>
  <si>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</si>
  <si>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</si>
  <si>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</si>
  <si>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</si>
  <si>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</si>
  <si>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</si>
  <si>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</si>
  <si>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</si>
  <si>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</si>
  <si>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</si>
  <si>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</si>
  <si>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</si>
  <si>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</si>
  <si>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</si>
  <si>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</si>
  <si>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</si>
  <si>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</si>
  <si>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</si>
  <si>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</si>
  <si>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</si>
  <si>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</si>
  <si>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</si>
  <si>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</si>
  <si>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</si>
  <si>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</si>
  <si>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</si>
  <si>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</si>
  <si>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</si>
  <si>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</si>
  <si>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</si>
  <si>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</si>
  <si>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</si>
  <si>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</si>
  <si>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</si>
  <si>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</si>
  <si>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</si>
  <si>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</si>
  <si>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</si>
  <si>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</si>
  <si>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</si>
  <si>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</si>
  <si>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</si>
  <si>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</si>
  <si>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</si>
  <si>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</si>
  <si>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</si>
  <si>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</si>
  <si>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</si>
  <si>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</si>
  <si>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</si>
  <si>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</si>
  <si>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</si>
  <si>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</si>
  <si>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</si>
  <si>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</si>
  <si>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</si>
  <si>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</si>
  <si>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</si>
  <si>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</si>
  <si>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</si>
  <si>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</si>
  <si>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</si>
  <si>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</si>
  <si>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</si>
  <si>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</si>
  <si>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</si>
  <si>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</si>
  <si>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</si>
  <si>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</si>
  <si>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</si>
  <si>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</si>
  <si>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</si>
  <si>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</si>
  <si>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</si>
  <si>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</si>
  <si>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</si>
  <si>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</si>
  <si>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</si>
  <si>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</si>
  <si>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</si>
  <si>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</si>
  <si>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</si>
  <si>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</si>
  <si>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</si>
  <si>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</si>
  <si>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</si>
  <si>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</si>
  <si>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</si>
  <si>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</si>
  <si>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</si>
  <si>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</si>
  <si>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</si>
  <si>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</si>
  <si>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</si>
  <si>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</si>
  <si>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</si>
  <si>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</si>
  <si>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</si>
  <si>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</si>
  <si>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</si>
  <si>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</si>
  <si>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</si>
  <si>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</si>
  <si>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</si>
  <si>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</si>
  <si>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</si>
  <si>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</si>
  <si>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</si>
  <si>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</si>
  <si>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</si>
  <si>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</si>
  <si>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</si>
  <si>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</si>
  <si>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</si>
  <si>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</si>
  <si>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</si>
  <si>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</si>
  <si>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</si>
  <si>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</si>
  <si>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</si>
  <si>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</si>
  <si>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</si>
  <si>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</si>
  <si>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</si>
  <si>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</si>
  <si>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</si>
  <si>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</si>
  <si>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</si>
  <si>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</si>
  <si>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</si>
  <si>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</si>
  <si>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</si>
  <si>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</si>
  <si>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</si>
  <si>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</si>
  <si>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</si>
  <si>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</si>
  <si>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</si>
  <si>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</si>
  <si>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</si>
  <si>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</si>
  <si>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</si>
  <si>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</si>
  <si>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</si>
  <si>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</si>
  <si>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</si>
  <si>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</si>
  <si>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</si>
  <si>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</si>
  <si>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</si>
  <si>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</si>
  <si>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</si>
  <si>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</si>
  <si>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</si>
  <si>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</si>
  <si>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</si>
  <si>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</si>
  <si>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</si>
  <si>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</si>
  <si>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</si>
  <si>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</si>
  <si>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</si>
  <si>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</si>
  <si>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</si>
  <si>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</si>
  <si>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</si>
  <si>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</si>
  <si>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</si>
  <si>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</si>
  <si>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</si>
  <si>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</si>
  <si>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</si>
  <si>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</si>
  <si>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</si>
  <si>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</si>
  <si>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</si>
  <si>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</si>
  <si>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</si>
  <si>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</si>
  <si>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</si>
  <si>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</si>
  <si>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</si>
  <si>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</si>
  <si>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</si>
  <si>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</si>
  <si>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</si>
  <si>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</si>
  <si>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</si>
  <si>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</si>
  <si>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</si>
  <si>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</si>
  <si>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</si>
  <si>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</si>
  <si>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</si>
  <si>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</si>
  <si>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</si>
  <si>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</si>
  <si>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</si>
  <si>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</si>
  <si>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</si>
  <si>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</si>
  <si>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</si>
  <si>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</si>
  <si>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</si>
  <si>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</si>
  <si>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</si>
  <si>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</si>
  <si>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</si>
  <si>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</si>
  <si>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</si>
  <si>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</si>
  <si>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</si>
  <si>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</si>
  <si>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</si>
  <si>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</si>
  <si>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</si>
  <si>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</si>
  <si>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</si>
  <si>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</si>
  <si>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</si>
  <si>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</si>
  <si>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</si>
  <si>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</si>
  <si>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</si>
  <si>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</si>
  <si>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</si>
  <si>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</si>
  <si>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</si>
  <si>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</si>
  <si>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</si>
  <si>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</si>
  <si>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</si>
  <si>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</si>
  <si>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</si>
  <si>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</si>
  <si>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</si>
  <si>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</si>
  <si>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</si>
  <si>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</si>
  <si>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</si>
  <si>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</si>
  <si>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</si>
  <si>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</si>
  <si>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</si>
  <si>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</si>
  <si>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</si>
  <si>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</si>
  <si>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</si>
  <si>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</si>
  <si>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</si>
  <si>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</si>
  <si>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</si>
  <si>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</si>
  <si>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</si>
  <si>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</si>
  <si>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</si>
  <si>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</si>
  <si>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</si>
  <si>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</si>
  <si>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</si>
  <si>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</si>
  <si>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</si>
  <si>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</si>
  <si>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</si>
  <si>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</si>
  <si>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</si>
  <si>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</si>
  <si>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</si>
  <si>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</si>
  <si>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</si>
  <si>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</si>
  <si>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</si>
  <si>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</si>
  <si>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</si>
  <si>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</si>
  <si>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</si>
  <si>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</si>
  <si>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</si>
  <si>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</si>
  <si>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</si>
  <si>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</si>
  <si>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</si>
  <si>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</si>
  <si>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</si>
  <si>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</si>
  <si>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</si>
  <si>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</si>
  <si>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</si>
  <si>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</si>
  <si>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</si>
  <si>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</si>
  <si>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</si>
  <si>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</si>
  <si>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</si>
  <si>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</si>
  <si>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</si>
  <si>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</si>
  <si>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</si>
  <si>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</si>
  <si>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</si>
  <si>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</si>
  <si>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</si>
  <si>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</si>
  <si>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</si>
  <si>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</si>
  <si>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</si>
  <si>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</si>
  <si>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</si>
  <si>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</si>
  <si>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</si>
  <si>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</si>
  <si>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</si>
  <si>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</si>
  <si>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</si>
  <si>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</si>
  <si>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</si>
  <si>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</si>
  <si>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</si>
  <si>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</si>
  <si>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</si>
  <si>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</si>
  <si>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</si>
  <si>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</si>
  <si>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</si>
  <si>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</si>
  <si>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</si>
  <si>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</si>
  <si>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</si>
  <si>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</si>
  <si>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</si>
  <si>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</si>
  <si>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</si>
  <si>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</si>
  <si>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</si>
  <si>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</si>
  <si>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</si>
  <si>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</si>
  <si>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</si>
  <si>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</si>
  <si>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</si>
  <si>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</si>
  <si>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</si>
  <si>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</si>
  <si>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</si>
  <si>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</si>
  <si>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</si>
  <si>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</si>
  <si>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</si>
  <si>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</si>
  <si>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</si>
  <si>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</si>
  <si>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</si>
  <si>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</si>
  <si>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</si>
  <si>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</si>
  <si>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</si>
  <si>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</si>
  <si>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</si>
  <si>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</si>
  <si>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</si>
  <si>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</si>
  <si>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</si>
  <si>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</si>
  <si>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</si>
  <si>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</si>
  <si>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</si>
  <si>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</si>
  <si>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</si>
  <si>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</si>
  <si>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</si>
  <si>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</si>
  <si>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</si>
  <si>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</si>
  <si>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</si>
  <si>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</si>
  <si>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</si>
  <si>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</si>
  <si>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</si>
  <si>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</si>
  <si>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</si>
  <si>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</si>
  <si>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</si>
  <si>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</si>
  <si>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</si>
  <si>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</si>
  <si>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</si>
  <si>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</si>
  <si>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</si>
  <si>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</si>
  <si>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</si>
  <si>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</si>
  <si>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</si>
  <si>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</si>
  <si>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</si>
  <si>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</si>
  <si>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</si>
  <si>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</si>
  <si>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</si>
  <si>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</si>
  <si>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</si>
  <si>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</si>
  <si>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</si>
  <si>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</si>
  <si>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</si>
  <si>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</si>
  <si>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</si>
  <si>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</si>
  <si>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</si>
  <si>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</si>
  <si>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</si>
  <si>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</si>
  <si>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</si>
  <si>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</si>
  <si>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</si>
  <si>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</si>
  <si>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</si>
  <si>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</si>
  <si>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</si>
  <si>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</si>
  <si>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</si>
  <si>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</si>
  <si>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</si>
  <si>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</si>
  <si>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</si>
  <si>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</si>
  <si>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</si>
  <si>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</si>
  <si>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</si>
  <si>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</si>
  <si>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</si>
  <si>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</si>
  <si>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</si>
  <si>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</si>
  <si>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</si>
  <si>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</si>
  <si>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</si>
  <si>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</si>
  <si>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</si>
  <si>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</si>
  <si>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</si>
  <si>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</si>
  <si>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</si>
  <si>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</si>
  <si>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</si>
  <si>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</si>
  <si>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</si>
  <si>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</si>
  <si>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</si>
  <si>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</si>
  <si>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</si>
  <si>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</si>
  <si>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</si>
  <si>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</si>
  <si>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</si>
  <si>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</si>
  <si>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</si>
  <si>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</si>
  <si>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</si>
  <si>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</si>
  <si>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</si>
  <si>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</si>
  <si>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</si>
  <si>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</si>
  <si>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</si>
  <si>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</si>
  <si>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</si>
  <si>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</si>
  <si>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</si>
  <si>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</si>
  <si>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</si>
  <si>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</si>
  <si>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</si>
  <si>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</si>
  <si>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</si>
  <si>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</si>
  <si>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</si>
  <si>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</si>
  <si>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</si>
  <si>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</si>
  <si>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</si>
  <si>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</si>
  <si>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</si>
  <si>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</si>
  <si>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</si>
  <si>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</si>
  <si>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</si>
  <si>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</si>
  <si>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</si>
  <si>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</si>
  <si>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</si>
  <si>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</si>
  <si>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</si>
  <si>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</si>
  <si>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</si>
  <si>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</si>
  <si>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</si>
  <si>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</si>
  <si>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</si>
  <si>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</si>
  <si>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</si>
  <si>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</si>
  <si>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</si>
  <si>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</si>
  <si>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</si>
  <si>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</si>
  <si>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</si>
  <si>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</si>
  <si>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</si>
  <si>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</si>
  <si>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</si>
  <si>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</si>
  <si>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</si>
  <si>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</si>
  <si>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</si>
  <si>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</si>
  <si>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</si>
  <si>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</si>
  <si>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</si>
  <si>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</si>
  <si>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</si>
  <si>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</si>
  <si>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</si>
  <si>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</si>
  <si>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</si>
  <si>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</si>
  <si>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</si>
  <si>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</si>
  <si>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</si>
  <si>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</si>
  <si>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</si>
  <si>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</si>
  <si>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</si>
  <si>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</si>
  <si>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</si>
  <si>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</si>
  <si>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</si>
  <si>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</si>
  <si>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</si>
  <si>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</si>
  <si>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</si>
  <si>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</si>
  <si>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</si>
  <si>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</si>
  <si>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</si>
  <si>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</si>
  <si>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</si>
  <si>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</si>
  <si>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</si>
  <si>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</si>
  <si>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</si>
  <si>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</si>
  <si>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</si>
  <si>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</si>
  <si>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</si>
  <si>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</si>
  <si>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</si>
  <si>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</si>
  <si>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</si>
  <si>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</si>
  <si>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</si>
  <si>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</si>
  <si>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</si>
  <si>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</si>
  <si>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</si>
  <si>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</si>
  <si>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</si>
  <si>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</si>
  <si>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</si>
  <si>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</si>
  <si>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</si>
  <si>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</si>
  <si>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</si>
  <si>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</si>
  <si>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</si>
  <si>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</si>
  <si>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</si>
  <si>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</si>
  <si>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</si>
  <si>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</si>
  <si>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</si>
  <si>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</si>
  <si>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</si>
  <si>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</si>
  <si>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</si>
  <si>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</si>
  <si>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</si>
  <si>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</si>
  <si>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</si>
  <si>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</si>
  <si>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</si>
  <si>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</si>
  <si>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</si>
  <si>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</si>
  <si>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</si>
  <si>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</si>
  <si>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</si>
  <si>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</si>
  <si>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</si>
  <si>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</si>
  <si>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</si>
  <si>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</si>
  <si>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</si>
  <si>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</si>
  <si>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</si>
  <si>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</si>
  <si>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</si>
  <si>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</si>
  <si>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</si>
  <si>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</si>
  <si>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</si>
  <si>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</si>
  <si>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</si>
  <si>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</si>
  <si>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</si>
  <si>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</si>
  <si>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</si>
  <si>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</si>
  <si>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</si>
  <si>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</si>
  <si>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</si>
  <si>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</si>
  <si>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</si>
  <si>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</si>
  <si>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</si>
  <si>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</si>
  <si>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</si>
  <si>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</si>
  <si>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</si>
  <si>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</si>
  <si>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</si>
  <si>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</si>
  <si>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</si>
  <si>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</si>
  <si>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</si>
  <si>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</si>
  <si>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</si>
  <si>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</si>
  <si>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</si>
  <si>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</si>
  <si>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</si>
  <si>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</si>
  <si>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</si>
  <si>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</si>
  <si>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</si>
  <si>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</si>
  <si>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</si>
  <si>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</si>
  <si>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</si>
  <si>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</si>
  <si>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</si>
  <si>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</si>
  <si>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</si>
  <si>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</si>
  <si>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</si>
  <si>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</si>
  <si>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</si>
  <si>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</si>
  <si>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</si>
  <si>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</si>
  <si>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</si>
  <si>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</si>
  <si>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</si>
  <si>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</si>
  <si>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</si>
  <si>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</si>
  <si>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</si>
  <si>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</si>
  <si>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</si>
  <si>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</si>
  <si>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</si>
  <si>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</si>
  <si>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</si>
  <si>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</si>
  <si>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</si>
  <si>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</si>
  <si>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</si>
  <si>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</si>
  <si>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</si>
  <si>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</si>
  <si>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</si>
  <si>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</si>
  <si>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</si>
  <si>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</si>
  <si>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</si>
  <si>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</si>
  <si>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</si>
  <si>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</si>
  <si>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</si>
  <si>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</si>
  <si>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</si>
  <si>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</si>
  <si>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</si>
  <si>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</si>
  <si>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</si>
  <si>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</si>
  <si>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</si>
  <si>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</si>
  <si>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</si>
  <si>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</si>
  <si>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</si>
  <si>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</si>
  <si>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</si>
  <si>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</si>
  <si>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</si>
  <si>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</si>
  <si>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</si>
  <si>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</si>
  <si>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</si>
  <si>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</si>
  <si>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</si>
  <si>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</si>
  <si>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</si>
  <si>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</si>
  <si>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</si>
  <si>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</si>
  <si>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</si>
  <si>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</si>
  <si>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</si>
  <si>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</si>
  <si>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</si>
  <si>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</si>
  <si>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</si>
  <si>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</si>
  <si>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</si>
  <si>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</si>
  <si>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</si>
  <si>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</si>
  <si>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</si>
  <si>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</si>
  <si>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</si>
  <si>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</si>
  <si>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</si>
  <si>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</si>
  <si>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</si>
  <si>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</si>
  <si>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</si>
  <si>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</si>
  <si>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</si>
  <si>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</si>
  <si>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</si>
  <si>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</si>
  <si>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</si>
  <si>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</si>
  <si>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</si>
  <si>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</si>
  <si>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</si>
  <si>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</si>
  <si>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</si>
  <si>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</si>
  <si>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</si>
  <si>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</si>
  <si>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</si>
  <si>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</si>
  <si>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</si>
  <si>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</si>
  <si>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</si>
  <si>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</si>
  <si>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</si>
  <si>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</si>
  <si>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</si>
  <si>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</si>
  <si>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</si>
  <si>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</si>
  <si>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</si>
  <si>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</si>
  <si>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</si>
  <si>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</si>
  <si>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</si>
  <si>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</si>
  <si>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</si>
  <si>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</si>
  <si>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</si>
  <si>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</si>
  <si>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</si>
  <si>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</si>
  <si>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</si>
  <si>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</si>
  <si>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</si>
  <si>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</si>
  <si>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</si>
  <si>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</si>
  <si>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</si>
  <si>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</si>
  <si>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</si>
  <si>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</si>
  <si>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</si>
  <si>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</si>
  <si>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</si>
  <si>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</si>
  <si>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</si>
  <si>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</si>
  <si>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</si>
  <si>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</si>
  <si>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</si>
  <si>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</si>
  <si>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</si>
  <si>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</si>
  <si>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</si>
  <si>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</si>
  <si>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</si>
  <si>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</si>
  <si>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</si>
  <si>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</si>
  <si>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</si>
  <si>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</si>
  <si>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</si>
  <si>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</si>
  <si>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</si>
  <si>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</si>
  <si>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</si>
  <si>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</si>
  <si>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</si>
  <si>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</si>
  <si>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</si>
  <si>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</si>
  <si>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</si>
  <si>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</si>
  <si>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</si>
  <si>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</si>
  <si>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</si>
  <si>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</si>
  <si>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</si>
  <si>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</si>
  <si>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</si>
  <si>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</si>
  <si>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</si>
  <si>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</si>
  <si>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</si>
  <si>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</si>
  <si>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</si>
  <si>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</si>
  <si>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</si>
  <si>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</si>
  <si>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</si>
  <si>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</si>
  <si>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</si>
  <si>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</si>
  <si>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</si>
  <si>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</si>
  <si>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</si>
  <si>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</si>
  <si>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</si>
  <si>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</si>
  <si>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</si>
  <si>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</si>
  <si>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</si>
  <si>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</si>
  <si>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</si>
  <si>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</si>
  <si>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</si>
  <si>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</si>
  <si>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</si>
  <si>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</si>
  <si>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</si>
  <si>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</si>
  <si>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</si>
  <si>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</si>
  <si>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</si>
  <si>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</si>
  <si>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</si>
  <si>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</si>
  <si>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</si>
  <si>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</si>
  <si>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</si>
  <si>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</si>
  <si>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</si>
  <si>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</si>
  <si>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</si>
  <si>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</si>
  <si>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</si>
  <si>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</si>
  <si>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</si>
  <si>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</si>
  <si>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</si>
  <si>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</si>
  <si>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</si>
  <si>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</si>
  <si>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</si>
  <si>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</si>
  <si>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</si>
  <si>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</si>
  <si>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</si>
  <si>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</si>
  <si>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</si>
  <si>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</si>
  <si>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</si>
  <si>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</si>
  <si>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</si>
  <si>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</si>
  <si>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</si>
  <si>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</si>
  <si>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</si>
  <si>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</si>
  <si>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</si>
  <si>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</si>
  <si>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</si>
  <si>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</si>
  <si>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</si>
  <si>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</si>
  <si>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</si>
  <si>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</si>
  <si>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</si>
  <si>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</si>
  <si>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</si>
  <si>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</si>
  <si>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</si>
  <si>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</si>
  <si>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</si>
  <si>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</si>
  <si>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</si>
  <si>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</si>
  <si>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</si>
  <si>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</si>
  <si>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</si>
  <si>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</si>
  <si>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</si>
  <si>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</si>
  <si>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</si>
  <si>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</si>
  <si>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</si>
  <si>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</si>
  <si>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</si>
  <si>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</si>
  <si>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</si>
  <si>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</si>
  <si>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</si>
  <si>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</si>
  <si>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</si>
  <si>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</si>
  <si>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</si>
  <si>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</si>
  <si>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</si>
  <si>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</si>
  <si>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</si>
  <si>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</si>
  <si>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</si>
  <si>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</si>
  <si>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</si>
  <si>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</si>
  <si>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</si>
  <si>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</si>
  <si>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</si>
  <si>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</si>
  <si>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</si>
  <si>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</si>
  <si>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</si>
  <si>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</si>
  <si>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</si>
  <si>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</si>
  <si>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</si>
  <si>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</si>
  <si>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</si>
  <si>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</si>
  <si>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</si>
  <si>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</si>
  <si>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</si>
  <si>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</si>
  <si>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</si>
  <si>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</si>
  <si>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</si>
  <si>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</si>
  <si>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</si>
  <si>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</si>
  <si>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</si>
  <si>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</si>
  <si>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</si>
  <si>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</si>
  <si>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</si>
  <si>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</si>
  <si>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</si>
  <si>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</si>
  <si>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</si>
  <si>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</si>
  <si>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</si>
  <si>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</si>
  <si>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</si>
  <si>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</si>
  <si>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</si>
  <si>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</si>
  <si>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</si>
  <si>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</si>
  <si>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</si>
  <si>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</si>
  <si>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</si>
  <si>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</si>
  <si>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</si>
  <si>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</si>
  <si>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</si>
  <si>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</si>
  <si>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</si>
  <si>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</si>
  <si>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</si>
  <si>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</si>
  <si>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</si>
  <si>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</si>
  <si>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</si>
  <si>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</si>
  <si>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</si>
  <si>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</si>
  <si>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</si>
  <si>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</si>
  <si>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</si>
  <si>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</si>
  <si>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</si>
  <si>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</si>
  <si>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</si>
  <si>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</si>
  <si>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</si>
  <si>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</si>
  <si>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</si>
  <si>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</si>
  <si>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</si>
  <si>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</si>
  <si>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</si>
  <si>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</si>
  <si>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</si>
  <si>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</si>
  <si>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</si>
  <si>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</si>
  <si>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</si>
  <si>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</si>
  <si>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</si>
  <si>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</si>
  <si>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</si>
  <si>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</si>
  <si>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</si>
  <si>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</si>
  <si>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</si>
  <si>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</si>
  <si>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</si>
  <si>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</si>
  <si>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</si>
  <si>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</si>
  <si>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</si>
  <si>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</si>
  <si>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</si>
  <si>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</si>
  <si>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</si>
  <si>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</si>
  <si>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</si>
  <si>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</si>
  <si>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</si>
  <si>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</si>
  <si>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</si>
  <si>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</si>
  <si>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</si>
  <si>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</si>
  <si>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</si>
  <si>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</si>
  <si>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</si>
  <si>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</si>
  <si>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</si>
  <si>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</si>
  <si>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</si>
  <si>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</si>
  <si>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</si>
  <si>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</si>
  <si>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</si>
  <si>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</si>
  <si>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</si>
  <si>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</si>
  <si>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</si>
  <si>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</si>
  <si>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</si>
  <si>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</si>
  <si>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</si>
  <si>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</si>
  <si>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</si>
  <si>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</si>
  <si>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</si>
  <si>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</si>
  <si>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</si>
  <si>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</si>
  <si>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</si>
  <si>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</si>
  <si>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</si>
  <si>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</si>
  <si>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</si>
  <si>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</si>
  <si>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</si>
  <si>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</si>
  <si>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</si>
  <si>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</si>
  <si>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</si>
  <si>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</si>
  <si>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</si>
  <si>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</si>
  <si>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</si>
  <si>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</si>
  <si>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</si>
  <si>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</si>
  <si>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</si>
  <si>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</si>
  <si>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</si>
  <si>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</si>
  <si>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</si>
  <si>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</si>
  <si>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</si>
  <si>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</si>
  <si>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</si>
  <si>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</si>
  <si>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</si>
  <si>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</si>
  <si>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</si>
  <si>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</si>
  <si>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</si>
  <si>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</si>
  <si>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</si>
  <si>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</si>
  <si>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</si>
  <si>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</si>
  <si>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</si>
  <si>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</si>
  <si>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</si>
  <si>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</si>
  <si>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</si>
  <si>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</si>
  <si>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</si>
  <si>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</si>
  <si>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</si>
  <si>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</si>
  <si>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</si>
  <si>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</si>
  <si>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</si>
  <si>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</si>
  <si>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</si>
  <si>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</si>
  <si>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</si>
  <si>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</si>
  <si>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</si>
  <si>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</si>
  <si>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</si>
  <si>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</si>
  <si>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</si>
  <si>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</si>
  <si>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</si>
  <si>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</si>
  <si>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</si>
  <si>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</si>
  <si>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</si>
  <si>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</si>
  <si>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</si>
  <si>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</si>
  <si>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</si>
  <si>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</si>
  <si>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</si>
  <si>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</si>
  <si>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</si>
  <si>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</si>
  <si>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</si>
  <si>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</si>
  <si>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</si>
  <si>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</si>
  <si>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</si>
  <si>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</si>
  <si>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</si>
  <si>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</si>
  <si>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</si>
  <si>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</si>
  <si>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</si>
  <si>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</si>
  <si>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</si>
  <si>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</si>
  <si>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</si>
  <si>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</si>
  <si>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</si>
  <si>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</si>
  <si>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</si>
  <si>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</si>
  <si>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</si>
  <si>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</si>
  <si>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</si>
  <si>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</si>
  <si>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</si>
  <si>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</si>
  <si>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</si>
  <si>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</si>
  <si>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</si>
  <si>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</si>
  <si>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</si>
  <si>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</si>
  <si>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</si>
  <si>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</si>
  <si>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</si>
  <si>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</si>
  <si>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</si>
  <si>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</si>
  <si>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</si>
  <si>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</si>
  <si>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</si>
  <si>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</si>
  <si>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</si>
  <si>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</si>
  <si>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</si>
  <si>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</si>
  <si>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</si>
  <si>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</si>
  <si>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</si>
  <si>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</si>
  <si>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</si>
  <si>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</si>
  <si>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</si>
  <si>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</si>
  <si>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</si>
  <si>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</si>
  <si>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</si>
  <si>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</si>
  <si>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</si>
  <si>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</si>
  <si>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</si>
  <si>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</si>
  <si>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</si>
  <si>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</si>
  <si>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</si>
  <si>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</si>
  <si>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</si>
  <si>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</si>
  <si>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</si>
  <si>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</si>
  <si>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</si>
  <si>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</si>
  <si>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</si>
  <si>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</si>
  <si>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</si>
  <si>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</si>
  <si>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</si>
  <si>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</si>
  <si>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</si>
  <si>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</si>
  <si>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</si>
  <si>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</si>
  <si>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</si>
  <si>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</si>
  <si>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</si>
  <si>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</si>
  <si>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</si>
  <si>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</si>
  <si>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</si>
  <si>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</si>
  <si>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</si>
  <si>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</si>
  <si>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</si>
  <si>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</si>
  <si>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</si>
  <si>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</si>
  <si>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</si>
  <si>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</si>
  <si>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</si>
  <si>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</si>
  <si>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</si>
  <si>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</si>
  <si>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</si>
  <si>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</si>
  <si>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</si>
  <si>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</si>
  <si>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</si>
  <si>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</si>
  <si>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</si>
  <si>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</si>
  <si>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</si>
  <si>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</si>
  <si>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</si>
  <si>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</si>
  <si>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</si>
  <si>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</si>
  <si>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</si>
  <si>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</si>
  <si>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</si>
  <si>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</si>
  <si>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</si>
  <si>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</si>
  <si>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</si>
  <si>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</si>
  <si>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</si>
  <si>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</si>
  <si>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</si>
  <si>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</si>
  <si>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</si>
  <si>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</si>
  <si>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</si>
  <si>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</si>
  <si>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</si>
  <si>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</si>
  <si>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</si>
  <si>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</si>
  <si>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</si>
  <si>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</si>
  <si>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</si>
  <si>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</si>
  <si>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</si>
  <si>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</si>
  <si>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</si>
  <si>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</si>
  <si>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</si>
  <si>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</si>
  <si>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</si>
  <si>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</si>
  <si>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</si>
  <si>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</si>
  <si>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</si>
  <si>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</si>
  <si>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</si>
  <si>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</si>
  <si>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</si>
  <si>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</si>
  <si>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</si>
  <si>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</si>
  <si>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</si>
  <si>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</si>
  <si>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</si>
  <si>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</si>
  <si>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</si>
  <si>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</si>
  <si>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</si>
  <si>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</si>
  <si>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</si>
  <si>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</si>
  <si>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</si>
  <si>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</si>
  <si>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</si>
  <si>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</si>
  <si>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</si>
  <si>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</si>
  <si>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</si>
  <si>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</si>
  <si>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</si>
  <si>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</si>
  <si>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</si>
  <si>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</si>
  <si>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</si>
  <si>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</si>
  <si>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</si>
  <si>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</si>
  <si>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</si>
  <si>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</si>
  <si>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</si>
  <si>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</si>
  <si>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</si>
  <si>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</si>
  <si>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</si>
  <si>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</si>
  <si>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</si>
  <si>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</si>
  <si>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</si>
  <si>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</si>
  <si>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</si>
  <si>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</si>
  <si>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</si>
  <si>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</si>
  <si>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</si>
  <si>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</si>
  <si>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</si>
  <si>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</si>
  <si>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</si>
  <si>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</si>
  <si>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</si>
  <si>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</si>
  <si>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</si>
  <si>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</si>
  <si>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</si>
  <si>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</si>
  <si>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</si>
  <si>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</si>
  <si>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</si>
  <si>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</si>
  <si>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</si>
  <si>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</si>
  <si>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</si>
  <si>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</si>
  <si>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</si>
  <si>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</si>
  <si>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</si>
  <si>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</si>
  <si>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</si>
  <si>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</si>
  <si>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</si>
  <si>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</si>
  <si>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</si>
  <si>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</si>
  <si>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</si>
  <si>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</si>
  <si>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</si>
  <si>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</si>
  <si>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</si>
  <si>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</si>
  <si>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</si>
  <si>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</si>
  <si>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</si>
  <si>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</si>
  <si>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</si>
  <si>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</si>
  <si>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</si>
  <si>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</si>
  <si>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</si>
  <si>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</si>
  <si>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</si>
  <si>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</si>
  <si>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</si>
  <si>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</si>
  <si>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</si>
  <si>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</si>
  <si>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</si>
  <si>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</si>
  <si>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</si>
  <si>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</si>
  <si>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</si>
  <si>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</si>
  <si>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</si>
  <si>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</si>
  <si>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</si>
  <si>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</si>
  <si>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</si>
  <si>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</si>
  <si>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</si>
  <si>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</si>
  <si>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</si>
  <si>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</si>
  <si>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</si>
  <si>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</si>
  <si>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</si>
  <si>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</si>
  <si>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</si>
  <si>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</si>
  <si>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</si>
  <si>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</si>
  <si>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</si>
  <si>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</si>
  <si>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</si>
  <si>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</si>
  <si>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</si>
  <si>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</si>
  <si>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</si>
  <si>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</si>
  <si>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</si>
  <si>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</si>
  <si>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</si>
  <si>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</si>
  <si>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</si>
  <si>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</si>
  <si>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</si>
  <si>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</si>
  <si>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</si>
  <si>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</si>
  <si>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</si>
  <si>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</si>
  <si>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</si>
  <si>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</si>
  <si>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</si>
  <si>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</si>
  <si>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</si>
  <si>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</si>
  <si>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</si>
  <si>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</si>
  <si>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</si>
  <si>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</si>
  <si>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</si>
  <si>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</si>
  <si>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</si>
  <si>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</si>
  <si>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</si>
  <si>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</si>
  <si>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</si>
  <si>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</si>
  <si>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</si>
  <si>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</si>
  <si>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</si>
  <si>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</si>
  <si>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</si>
  <si>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</si>
  <si>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</si>
  <si>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</si>
  <si>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</si>
  <si>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</si>
  <si>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</si>
  <si>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</si>
  <si>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</si>
  <si>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</si>
  <si>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</si>
  <si>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</si>
  <si>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</si>
  <si>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</si>
  <si>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</si>
  <si>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</si>
  <si>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</si>
  <si>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</si>
  <si>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</si>
  <si>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</si>
  <si>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</si>
  <si>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</si>
  <si>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</si>
  <si>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</si>
  <si>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</si>
  <si>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</si>
  <si>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</si>
  <si>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</si>
  <si>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</si>
  <si>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</si>
  <si>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</si>
  <si>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</si>
  <si>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</si>
  <si>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</si>
  <si>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</si>
  <si>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</si>
  <si>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</si>
  <si>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</si>
  <si>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</si>
  <si>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</si>
  <si>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</si>
  <si>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</si>
  <si>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</si>
  <si>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</si>
  <si>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</si>
  <si>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</si>
  <si>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</si>
  <si>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</si>
  <si>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</si>
  <si>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</si>
  <si>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</si>
  <si>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</si>
  <si>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</si>
  <si>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</si>
  <si>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</si>
  <si>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</si>
  <si>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</si>
  <si>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</si>
  <si>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</si>
  <si>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</si>
  <si>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</si>
  <si>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</si>
  <si>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</si>
  <si>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</si>
  <si>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</si>
  <si>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</si>
  <si>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</si>
  <si>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</si>
  <si>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</si>
  <si>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</si>
  <si>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</si>
  <si>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</si>
  <si>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</si>
  <si>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</si>
  <si>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</si>
  <si>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</si>
  <si>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</si>
  <si>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</si>
  <si>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</si>
  <si>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</si>
  <si>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</si>
  <si>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</si>
  <si>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</si>
  <si>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</si>
  <si>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</si>
  <si>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</si>
  <si>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</si>
  <si>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</si>
  <si>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</si>
  <si>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</si>
  <si>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</si>
  <si>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</si>
  <si>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</si>
  <si>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</si>
  <si>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</si>
  <si>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</si>
  <si>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</si>
  <si>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</si>
  <si>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</si>
  <si>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</si>
  <si>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</si>
  <si>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</si>
  <si>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</si>
  <si>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</si>
  <si>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</si>
  <si>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</si>
  <si>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</si>
  <si>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</si>
  <si>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</si>
  <si>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</si>
  <si>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</si>
  <si>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</si>
  <si>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</si>
  <si>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</si>
  <si>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</si>
  <si>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</si>
  <si>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</si>
  <si>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</si>
  <si>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</si>
  <si>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</si>
  <si>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</si>
  <si>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</si>
  <si>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</si>
  <si>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</si>
  <si>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</si>
  <si>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</si>
  <si>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</si>
  <si>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</si>
  <si>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</si>
  <si>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</si>
  <si>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</si>
  <si>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</si>
  <si>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</si>
  <si>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</si>
  <si>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</si>
  <si>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</si>
  <si>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</si>
  <si>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</si>
  <si>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</si>
  <si>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</si>
  <si>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</si>
  <si>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</si>
  <si>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</si>
  <si>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</si>
  <si>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</si>
  <si>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</si>
  <si>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</si>
  <si>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</si>
  <si>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</si>
  <si>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</si>
  <si>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</si>
  <si>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</si>
  <si>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</si>
  <si>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</si>
  <si>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</si>
  <si>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</si>
  <si>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</si>
  <si>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</si>
  <si>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</si>
  <si>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</si>
  <si>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</si>
  <si>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</si>
  <si>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</si>
  <si>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</si>
  <si>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</si>
  <si>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</si>
  <si>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</si>
  <si>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</si>
  <si>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</si>
  <si>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</si>
  <si>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</si>
  <si>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</si>
  <si>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</si>
  <si>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</si>
  <si>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</si>
  <si>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</si>
  <si>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</si>
  <si>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</si>
  <si>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</si>
  <si>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</si>
  <si>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</si>
  <si>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</si>
  <si>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</si>
  <si>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</si>
  <si>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</si>
  <si>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</si>
  <si>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</si>
  <si>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</si>
  <si>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</si>
  <si>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</si>
  <si>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</si>
  <si>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</si>
  <si>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</si>
  <si>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</si>
  <si>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</si>
  <si>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</si>
  <si>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</si>
  <si>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</si>
  <si>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</si>
  <si>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</si>
  <si>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</si>
  <si>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</si>
  <si>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</si>
  <si>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</si>
  <si>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</si>
  <si>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</si>
  <si>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</si>
  <si>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</si>
  <si>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</si>
  <si>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</si>
  <si>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</si>
  <si>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</si>
  <si>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</si>
  <si>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</si>
  <si>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</si>
  <si>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</si>
  <si>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</si>
  <si>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</si>
  <si>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</si>
  <si>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</si>
  <si>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</si>
  <si>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</si>
  <si>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</si>
  <si>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</si>
  <si>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</si>
  <si>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</si>
  <si>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</si>
  <si>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</si>
  <si>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</si>
  <si>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</si>
  <si>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</si>
  <si>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</si>
  <si>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</si>
  <si>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</si>
  <si>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</si>
  <si>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</si>
  <si>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</si>
  <si>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</si>
  <si>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</si>
  <si>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</si>
  <si>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</si>
  <si>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</si>
  <si>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</si>
  <si>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</si>
  <si>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</si>
  <si>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</si>
  <si>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</si>
  <si>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</si>
  <si>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</si>
  <si>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</si>
  <si>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</si>
  <si>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</si>
  <si>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</si>
  <si>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</si>
  <si>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</si>
  <si>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</si>
  <si>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</si>
  <si>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</si>
  <si>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</si>
  <si>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</si>
  <si>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</si>
  <si>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</si>
  <si>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</si>
  <si>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</si>
  <si>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</si>
  <si>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</si>
  <si>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</si>
  <si>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</si>
  <si>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</si>
  <si>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</si>
  <si>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</si>
  <si>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</si>
  <si>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</si>
  <si>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</si>
  <si>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</si>
  <si>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</si>
  <si>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</si>
  <si>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</si>
  <si>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</si>
  <si>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</si>
  <si>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</si>
  <si>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</si>
  <si>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</si>
  <si>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</si>
  <si>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</si>
  <si>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</si>
  <si>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</si>
  <si>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</si>
  <si>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</si>
  <si>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</si>
  <si>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</si>
  <si>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</si>
  <si>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</si>
  <si>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</si>
  <si>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</si>
  <si>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</si>
  <si>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</si>
  <si>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</si>
  <si>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</si>
  <si>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</si>
  <si>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</si>
  <si>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</si>
  <si>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</si>
  <si>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</si>
  <si>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</si>
  <si>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</si>
  <si>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</si>
  <si>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</si>
  <si>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</si>
  <si>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</si>
  <si>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</si>
  <si>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</si>
  <si>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</si>
  <si>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</si>
  <si>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</si>
  <si>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</si>
  <si>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</si>
  <si>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</si>
  <si>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</si>
  <si>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</si>
  <si>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</si>
  <si>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</si>
  <si>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</si>
  <si>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</si>
  <si>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</si>
  <si>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</si>
  <si>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</si>
  <si>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</si>
  <si>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</si>
  <si>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</si>
  <si>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</si>
  <si>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</si>
  <si>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</si>
  <si>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</si>
  <si>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</si>
  <si>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</si>
  <si>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</si>
  <si>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</si>
  <si>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</si>
  <si>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</si>
  <si>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</si>
  <si>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</si>
  <si>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</si>
  <si>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</si>
  <si>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</si>
  <si>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</si>
  <si>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</si>
  <si>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</si>
  <si>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</si>
  <si>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</si>
  <si>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</si>
  <si>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</si>
  <si>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</si>
  <si>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</si>
  <si>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</si>
  <si>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</si>
  <si>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</si>
  <si>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</si>
  <si>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</si>
  <si>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</si>
  <si>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</si>
  <si>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</si>
  <si>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</si>
  <si>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</si>
  <si>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</si>
  <si>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</si>
  <si>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</si>
  <si>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</si>
  <si>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</si>
  <si>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</si>
  <si>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</si>
  <si>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</si>
  <si>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</si>
  <si>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</si>
  <si>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</si>
  <si>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</si>
  <si>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</si>
  <si>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</si>
  <si>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</si>
  <si>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</si>
  <si>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</si>
  <si>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</si>
  <si>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</si>
  <si>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</si>
  <si>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</si>
  <si>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</si>
  <si>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</si>
  <si>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</si>
  <si>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</si>
  <si>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</si>
  <si>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</si>
  <si>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</si>
  <si>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</si>
  <si>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</si>
  <si>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</si>
  <si>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</si>
  <si>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</si>
  <si>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</si>
  <si>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</si>
  <si>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</si>
  <si>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</si>
  <si>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</si>
  <si>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</si>
  <si>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</si>
  <si>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</si>
  <si>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</si>
  <si>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</si>
  <si>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</si>
  <si>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</si>
  <si>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</si>
  <si>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</si>
  <si>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</si>
  <si>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</si>
  <si>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</si>
  <si>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</si>
  <si>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</si>
  <si>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</si>
  <si>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</si>
  <si>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</si>
  <si>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</si>
  <si>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</si>
  <si>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</si>
  <si>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</si>
  <si>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</si>
  <si>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</si>
  <si>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</si>
  <si>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</si>
  <si>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</si>
  <si>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</si>
  <si>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</si>
  <si>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</si>
  <si>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</si>
  <si>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</si>
  <si>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</si>
  <si>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</si>
  <si>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</si>
  <si>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</si>
  <si>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</si>
  <si>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</si>
  <si>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</si>
  <si>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</si>
  <si>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</si>
  <si>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</si>
  <si>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</si>
  <si>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</si>
  <si>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</si>
  <si>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</si>
  <si>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</si>
  <si>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</si>
  <si>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</si>
  <si>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</si>
  <si>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</si>
  <si>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</si>
  <si>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</si>
  <si>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</si>
  <si>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</si>
  <si>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</si>
  <si>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</si>
  <si>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</si>
  <si>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</si>
  <si>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</si>
  <si>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</si>
  <si>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</si>
  <si>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</si>
  <si>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</si>
  <si>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</si>
  <si>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</si>
  <si>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</si>
  <si>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</si>
  <si>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</si>
  <si>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</si>
  <si>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</si>
  <si>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</si>
  <si>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</si>
  <si>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</si>
  <si>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</si>
  <si>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</si>
  <si>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</si>
  <si>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</si>
  <si>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</si>
  <si>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</si>
  <si>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</si>
  <si>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</si>
  <si>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</si>
  <si>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</si>
  <si>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</si>
  <si>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</si>
  <si>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</si>
  <si>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</si>
  <si>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</si>
  <si>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</si>
  <si>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</si>
  <si>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</si>
  <si>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</si>
  <si>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</si>
  <si>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</si>
  <si>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</si>
  <si>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</si>
  <si>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</si>
  <si>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</si>
  <si>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</si>
  <si>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</si>
  <si>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</si>
  <si>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</si>
  <si>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</si>
  <si>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</si>
  <si>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</si>
  <si>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</si>
  <si>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</si>
  <si>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</si>
  <si>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</si>
  <si>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</si>
  <si>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</si>
  <si>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</si>
  <si>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</si>
  <si>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</si>
  <si>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</si>
  <si>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</si>
  <si>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</si>
  <si>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</si>
  <si>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</si>
  <si>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</si>
  <si>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</si>
  <si>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</si>
  <si>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</si>
  <si>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</si>
  <si>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</si>
  <si>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</si>
  <si>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</si>
  <si>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</si>
  <si>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</si>
  <si>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</si>
  <si>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</si>
  <si>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</si>
  <si>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</si>
  <si>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</si>
  <si>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</si>
  <si>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</si>
  <si>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</si>
  <si>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</si>
  <si>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</si>
  <si>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</si>
  <si>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</si>
  <si>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</si>
  <si>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</si>
  <si>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</si>
  <si>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</si>
  <si>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</si>
  <si>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</si>
  <si>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</si>
  <si>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</si>
  <si>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</si>
  <si>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</si>
  <si>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</si>
  <si>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</si>
  <si>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</si>
  <si>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</si>
  <si>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</si>
  <si>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</si>
  <si>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</si>
  <si>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</si>
  <si>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</si>
  <si>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</si>
  <si>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</si>
  <si>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</si>
  <si>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</si>
  <si>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</si>
  <si>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</si>
  <si>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</si>
  <si>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</si>
  <si>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</si>
  <si>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</si>
  <si>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</si>
  <si>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</si>
  <si>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</si>
  <si>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</si>
  <si>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</si>
  <si>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</si>
  <si>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</si>
  <si>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</si>
  <si>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</si>
  <si>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</si>
  <si>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</si>
  <si>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</si>
  <si>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</si>
  <si>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</si>
  <si>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</si>
  <si>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</si>
  <si>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</si>
  <si>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</si>
  <si>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</si>
  <si>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</si>
  <si>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</si>
  <si>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</si>
  <si>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</si>
  <si>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</si>
  <si>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</si>
  <si>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</si>
  <si>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</si>
  <si>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</si>
  <si>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</si>
  <si>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</si>
  <si>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</si>
  <si>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</si>
  <si>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</si>
  <si>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</si>
  <si>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</si>
  <si>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</si>
  <si>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</si>
  <si>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</si>
  <si>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</si>
  <si>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</si>
  <si>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</si>
  <si>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</si>
  <si>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</si>
  <si>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</si>
  <si>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</si>
  <si>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</si>
  <si>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</si>
  <si>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</si>
  <si>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</si>
  <si>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</si>
  <si>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</si>
  <si>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</si>
  <si>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</si>
  <si>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</si>
  <si>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</si>
  <si>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</si>
  <si>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</si>
  <si>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</si>
  <si>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</si>
  <si>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</si>
  <si>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</si>
  <si>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</si>
  <si>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</si>
  <si>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</si>
  <si>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</si>
  <si>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</si>
  <si>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</si>
  <si>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</si>
  <si>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</si>
  <si>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</si>
  <si>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</si>
  <si>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</si>
  <si>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</si>
  <si>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</si>
  <si>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</si>
  <si>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</si>
  <si>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</si>
  <si>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</si>
  <si>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</si>
  <si>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</si>
  <si>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</si>
  <si>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</si>
  <si>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</si>
  <si>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</si>
  <si>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</si>
  <si>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</si>
  <si>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</si>
  <si>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</si>
  <si>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</si>
  <si>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</si>
  <si>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</si>
  <si>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</si>
  <si>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</si>
  <si>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</si>
  <si>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</si>
  <si>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</si>
  <si>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</si>
  <si>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</si>
  <si>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</si>
  <si>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</si>
  <si>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</si>
  <si>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</si>
  <si>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</si>
  <si>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</si>
  <si>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</si>
  <si>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</si>
  <si>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</si>
  <si>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</si>
  <si>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</si>
  <si>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</si>
  <si>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</si>
  <si>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</si>
  <si>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</si>
  <si>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</si>
  <si>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</si>
  <si>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</si>
  <si>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</si>
  <si>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</si>
  <si>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</si>
  <si>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</si>
  <si>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</si>
  <si>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</si>
  <si>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</si>
  <si>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</si>
  <si>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</si>
  <si>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</si>
  <si>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</si>
  <si>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</si>
  <si>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</si>
  <si>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</si>
  <si>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</si>
  <si>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</si>
  <si>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</si>
  <si>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</si>
  <si>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</si>
  <si>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</si>
  <si>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</si>
  <si>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</si>
  <si>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</si>
  <si>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</si>
  <si>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</si>
  <si>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</si>
  <si>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</si>
  <si>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</si>
  <si>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</si>
  <si>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</si>
  <si>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</si>
  <si>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</si>
  <si>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</si>
  <si>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</si>
  <si>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</si>
  <si>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</si>
  <si>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</si>
  <si>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</si>
  <si>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</si>
  <si>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</si>
  <si>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</si>
  <si>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</si>
  <si>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</si>
  <si>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</si>
  <si>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</si>
  <si>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</si>
  <si>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</si>
  <si>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</si>
  <si>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</si>
  <si>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</si>
  <si>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</si>
  <si>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</si>
  <si>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</si>
  <si>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</si>
  <si>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</si>
  <si>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</si>
  <si>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</si>
  <si>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</si>
  <si>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</si>
  <si>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</si>
  <si>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</si>
  <si>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</si>
  <si>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</si>
  <si>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</si>
  <si>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</si>
  <si>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</si>
  <si>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</si>
  <si>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</si>
  <si>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</si>
  <si>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</si>
  <si>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</si>
  <si>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</si>
  <si>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</si>
  <si>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</si>
  <si>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</si>
  <si>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</si>
  <si>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</si>
  <si>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</si>
  <si>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</si>
  <si>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</si>
  <si>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</si>
  <si>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</si>
  <si>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</si>
  <si>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</si>
  <si>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</si>
  <si>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</si>
  <si>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</si>
  <si>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</si>
  <si>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</si>
  <si>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</si>
  <si>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</si>
  <si>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</si>
  <si>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</si>
  <si>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</si>
  <si>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</si>
  <si>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</si>
  <si>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</si>
  <si>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</si>
  <si>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</si>
  <si>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</si>
  <si>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</si>
  <si>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</si>
  <si>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</si>
  <si>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</si>
  <si>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</si>
  <si>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</si>
  <si>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</si>
  <si>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</si>
  <si>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</si>
  <si>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</si>
  <si>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</si>
  <si>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</si>
  <si>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</si>
  <si>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</si>
  <si>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</si>
  <si>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</si>
  <si>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</si>
  <si>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</si>
  <si>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</si>
  <si>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</si>
  <si>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</si>
  <si>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</si>
  <si>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</si>
  <si>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</si>
  <si>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</si>
  <si>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</si>
  <si>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</si>
  <si>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</si>
  <si>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</si>
  <si>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</si>
  <si>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</si>
  <si>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</si>
  <si>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</si>
  <si>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</si>
  <si>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</si>
  <si>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</si>
  <si>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</si>
  <si>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</si>
  <si>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</si>
  <si>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</si>
  <si>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</si>
  <si>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</si>
  <si>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</si>
  <si>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</si>
  <si>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</si>
  <si>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</si>
  <si>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</si>
  <si>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</si>
  <si>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</si>
  <si>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</si>
  <si>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</si>
  <si>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</si>
  <si>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</si>
  <si>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</si>
  <si>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</si>
  <si>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</si>
  <si>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</si>
  <si>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</si>
  <si>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</si>
  <si>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</si>
  <si>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</si>
  <si>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</si>
  <si>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</si>
  <si>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</si>
  <si>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</si>
  <si>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</si>
  <si>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</si>
  <si>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</si>
  <si>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</si>
  <si>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</si>
  <si>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</si>
  <si>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</si>
  <si>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</si>
  <si>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</si>
  <si>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</si>
  <si>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</si>
  <si>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</si>
  <si>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</si>
  <si>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</si>
  <si>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</si>
  <si>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</si>
  <si>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</si>
  <si>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</si>
  <si>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</si>
  <si>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</si>
  <si>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</si>
  <si>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</si>
  <si>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</si>
  <si>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</si>
  <si>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</si>
  <si>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</si>
  <si>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</si>
  <si>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</si>
  <si>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</si>
  <si>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</si>
  <si>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</si>
  <si>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</si>
  <si>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</si>
  <si>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</si>
  <si>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</si>
  <si>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</si>
  <si>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</si>
  <si>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</si>
  <si>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</si>
  <si>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</si>
  <si>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</si>
  <si>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</si>
  <si>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</si>
  <si>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</si>
  <si>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</si>
  <si>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</si>
  <si>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</si>
  <si>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</si>
  <si>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</si>
  <si>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</si>
  <si>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</si>
  <si>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</si>
  <si>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</si>
  <si>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</si>
  <si>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</si>
  <si>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</si>
  <si>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</si>
  <si>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</si>
  <si>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</si>
  <si>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</si>
  <si>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</si>
  <si>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</si>
  <si>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</si>
  <si>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</si>
  <si>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</si>
  <si>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</si>
  <si>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</si>
  <si>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</si>
  <si>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</si>
  <si>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</si>
  <si>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</si>
  <si>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</si>
  <si>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</si>
  <si>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</si>
  <si>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</si>
  <si>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</si>
  <si>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</si>
  <si>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</si>
  <si>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</si>
  <si>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</si>
  <si>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</si>
  <si>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</si>
  <si>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</si>
  <si>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</si>
  <si>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</si>
  <si>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</si>
  <si>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</si>
  <si>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</si>
  <si>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</si>
  <si>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</si>
  <si>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</si>
  <si>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</si>
  <si>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</si>
  <si>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</si>
  <si>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</si>
  <si>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</si>
  <si>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</si>
  <si>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</si>
  <si>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</si>
  <si>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</si>
  <si>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</si>
  <si>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</si>
  <si>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</si>
  <si>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</si>
  <si>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</si>
  <si>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</si>
  <si>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</si>
  <si>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</si>
  <si>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</si>
  <si>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</si>
  <si>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</si>
  <si>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</si>
  <si>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</si>
  <si>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</si>
  <si>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</si>
  <si>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</si>
  <si>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</si>
  <si>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</si>
  <si>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</si>
  <si>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</si>
  <si>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</si>
  <si>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</si>
  <si>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</si>
  <si>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</si>
  <si>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</si>
  <si>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</si>
  <si>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</si>
  <si>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</si>
  <si>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</si>
  <si>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</si>
  <si>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</si>
  <si>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</si>
  <si>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</si>
  <si>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</si>
  <si>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</si>
  <si>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</si>
  <si>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</si>
  <si>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</si>
  <si>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</si>
  <si>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</si>
  <si>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</si>
  <si>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</si>
  <si>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</si>
  <si>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</si>
  <si>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</si>
  <si>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</si>
  <si>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</si>
  <si>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</si>
  <si>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</si>
  <si>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</si>
  <si>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</si>
  <si>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</si>
  <si>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</si>
  <si>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</si>
  <si>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</si>
  <si>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</si>
  <si>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</si>
  <si>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</si>
  <si>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</si>
  <si>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</si>
  <si>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</si>
  <si>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</si>
  <si>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</si>
  <si>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</si>
  <si>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</si>
  <si>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</si>
  <si>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</si>
  <si>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</si>
  <si>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</si>
  <si>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</si>
  <si>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</si>
  <si>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</si>
  <si>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</si>
  <si>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</si>
  <si>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</si>
  <si>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</si>
  <si>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</si>
  <si>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</si>
  <si>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</si>
  <si>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</si>
  <si>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</si>
  <si>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</si>
  <si>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</si>
  <si>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</si>
  <si>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</si>
  <si>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</si>
  <si>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</si>
  <si>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</si>
  <si>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</si>
  <si>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</si>
  <si>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</si>
  <si>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</si>
  <si>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</si>
  <si>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</si>
  <si>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</si>
  <si>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</si>
  <si>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</si>
  <si>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</si>
  <si>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</si>
  <si>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</si>
  <si>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</si>
  <si>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</si>
  <si>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</si>
  <si>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</si>
  <si>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</si>
  <si>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</si>
  <si>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</si>
  <si>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</si>
  <si>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</si>
  <si>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</si>
  <si>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</si>
  <si>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</si>
  <si>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</si>
  <si>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</si>
  <si>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</si>
  <si>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</si>
  <si>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</si>
  <si>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</si>
  <si>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</si>
  <si>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</si>
  <si>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</si>
  <si>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</si>
  <si>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</si>
  <si>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</si>
  <si>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</si>
  <si>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</si>
  <si>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</si>
  <si>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</si>
  <si>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</si>
  <si>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</si>
  <si>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</si>
  <si>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</si>
  <si>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</si>
  <si>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</si>
  <si>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</si>
  <si>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</si>
  <si>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</si>
  <si>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</si>
  <si>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</si>
  <si>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</si>
  <si>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</si>
  <si>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</si>
  <si>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</si>
  <si>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</si>
  <si>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</si>
  <si>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</si>
  <si>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</si>
  <si>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</si>
  <si>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</si>
  <si>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</si>
  <si>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</si>
  <si>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</si>
  <si>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</si>
  <si>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</si>
  <si>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</si>
  <si>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</si>
  <si>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</si>
  <si>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</si>
  <si>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</si>
  <si>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</si>
  <si>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</si>
  <si>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</si>
  <si>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</si>
  <si>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</si>
  <si>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</si>
  <si>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</si>
  <si>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</si>
  <si>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</si>
  <si>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</si>
  <si>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</si>
  <si>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</si>
  <si>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</si>
  <si>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</si>
  <si>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</si>
  <si>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</si>
  <si>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</si>
  <si>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</si>
  <si>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</si>
  <si>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</si>
  <si>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</si>
  <si>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</si>
  <si>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</si>
  <si>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</si>
  <si>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</si>
  <si>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</si>
  <si>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</si>
  <si>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</si>
  <si>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</si>
  <si>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</si>
  <si>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</si>
  <si>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</si>
  <si>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</si>
  <si>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</si>
  <si>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</si>
  <si>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</si>
  <si>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</si>
  <si>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</si>
  <si>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</si>
  <si>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</si>
  <si>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</si>
  <si>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</si>
  <si>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</si>
  <si>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</si>
  <si>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</si>
  <si>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</si>
  <si>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</si>
  <si>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</si>
  <si>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</si>
  <si>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</si>
  <si>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</si>
  <si>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</si>
  <si>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</si>
  <si>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</si>
  <si>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</si>
  <si>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</si>
  <si>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</si>
  <si>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</si>
  <si>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</si>
  <si>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</si>
  <si>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</si>
  <si>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</si>
  <si>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</si>
  <si>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</si>
  <si>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</si>
  <si>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</si>
  <si>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</si>
  <si>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</si>
  <si>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</si>
  <si>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</si>
  <si>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</si>
  <si>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</si>
  <si>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</si>
  <si>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</si>
  <si>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</si>
  <si>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</si>
  <si>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</si>
  <si>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</si>
  <si>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</si>
  <si>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</si>
  <si>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</si>
  <si>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</si>
  <si>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</si>
  <si>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</si>
  <si>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</si>
  <si>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</si>
  <si>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</si>
  <si>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</si>
  <si>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</si>
  <si>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</si>
  <si>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</si>
  <si>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</si>
  <si>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</si>
  <si>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</si>
  <si>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</si>
  <si>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</si>
  <si>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</si>
  <si>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</si>
  <si>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</si>
  <si>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</si>
  <si>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</si>
  <si>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</si>
  <si>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</si>
  <si>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</si>
  <si>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</si>
  <si>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</si>
  <si>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</si>
  <si>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</si>
  <si>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</si>
  <si>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</si>
  <si>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</si>
  <si>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</si>
  <si>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</si>
  <si>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</si>
  <si>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</si>
  <si>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</si>
  <si>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</si>
  <si>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</si>
  <si>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</si>
  <si>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</si>
  <si>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</si>
  <si>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</si>
  <si>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</si>
  <si>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</si>
  <si>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</si>
  <si>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</si>
  <si>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</si>
  <si>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</si>
  <si>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</si>
  <si>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</si>
  <si>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</si>
  <si>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</si>
  <si>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</si>
  <si>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</si>
  <si>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</si>
  <si>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</si>
  <si>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</si>
  <si>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</si>
  <si>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</si>
  <si>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</si>
  <si>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</si>
  <si>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</si>
  <si>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</si>
  <si>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</si>
  <si>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</si>
  <si>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</si>
  <si>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</si>
  <si>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</si>
  <si>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</si>
  <si>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</si>
  <si>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</si>
  <si>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</si>
  <si>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</si>
  <si>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</si>
  <si>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</si>
  <si>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</si>
  <si>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</si>
  <si>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</si>
  <si>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</si>
  <si>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</si>
  <si>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</si>
  <si>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</si>
  <si>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</si>
  <si>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</si>
  <si>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</si>
  <si>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</si>
  <si>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</si>
  <si>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</si>
  <si>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</si>
  <si>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</si>
  <si>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</si>
  <si>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</si>
  <si>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</si>
  <si>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</si>
  <si>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</si>
  <si>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</si>
  <si>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</si>
  <si>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</si>
  <si>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</si>
  <si>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</si>
  <si>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</si>
  <si>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</si>
  <si>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</si>
  <si>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</si>
  <si>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</si>
  <si>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</si>
  <si>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</si>
  <si>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</si>
  <si>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</si>
  <si>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</si>
  <si>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</si>
  <si>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</si>
  <si>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</si>
  <si>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</si>
  <si>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</si>
  <si>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</si>
  <si>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</si>
  <si>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</si>
  <si>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</si>
  <si>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</si>
  <si>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</si>
  <si>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</si>
  <si>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</si>
  <si>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</si>
  <si>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</si>
  <si>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</si>
  <si>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</si>
  <si>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</si>
  <si>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</si>
  <si>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</si>
  <si>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</si>
  <si>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</si>
  <si>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</si>
  <si>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</si>
  <si>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</si>
  <si>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</si>
  <si>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</si>
  <si>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</si>
  <si>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</si>
  <si>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</si>
  <si>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</si>
  <si>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</si>
  <si>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</si>
  <si>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</si>
  <si>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</si>
  <si>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</si>
  <si>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</si>
  <si>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</si>
  <si>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</si>
  <si>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</si>
  <si>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</si>
  <si>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</si>
  <si>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</si>
  <si>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</si>
  <si>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</si>
  <si>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</si>
  <si>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</si>
  <si>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</si>
  <si>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</si>
  <si>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</si>
  <si>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</si>
  <si>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</si>
  <si>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</si>
  <si>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</si>
  <si>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</si>
  <si>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</si>
  <si>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</si>
  <si>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</si>
  <si>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</si>
  <si>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</si>
  <si>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</si>
  <si>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</si>
  <si>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</si>
  <si>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</si>
  <si>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</si>
  <si>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</si>
  <si>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</si>
  <si>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</si>
  <si>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</si>
  <si>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</si>
  <si>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</si>
  <si>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</si>
  <si>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</si>
  <si>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</si>
  <si>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</si>
  <si>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</si>
  <si>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</si>
  <si>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</si>
  <si>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</si>
  <si>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</si>
  <si>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</si>
  <si>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</si>
  <si>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</si>
  <si>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</si>
  <si>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</si>
  <si>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</si>
  <si>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</si>
  <si>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</si>
  <si>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</si>
  <si>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</si>
  <si>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</si>
  <si>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</si>
  <si>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</si>
  <si>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</si>
  <si>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</si>
  <si>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</si>
  <si>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</si>
  <si>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</si>
  <si>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</si>
  <si>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</si>
  <si>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</si>
  <si>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</si>
  <si>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</si>
  <si>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</si>
  <si>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</si>
  <si>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</si>
  <si>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</si>
  <si>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</si>
  <si>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</si>
  <si>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</si>
  <si>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</si>
  <si>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</si>
  <si>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</si>
  <si>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</si>
  <si>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</si>
  <si>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</si>
  <si>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</si>
  <si>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</si>
  <si>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</si>
  <si>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</si>
  <si>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</si>
  <si>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</si>
  <si>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</si>
  <si>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</si>
  <si>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</si>
  <si>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</si>
  <si>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</si>
  <si>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</si>
  <si>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</si>
  <si>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</si>
  <si>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</si>
  <si>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</si>
  <si>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</si>
  <si>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</si>
  <si>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</si>
  <si>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</si>
  <si>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</si>
  <si>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</si>
  <si>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</si>
  <si>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</si>
  <si>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</si>
  <si>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</si>
  <si>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</si>
  <si>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</si>
  <si>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</si>
  <si>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</si>
  <si>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</si>
  <si>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</si>
  <si>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</si>
  <si>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</si>
  <si>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</si>
  <si>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</si>
  <si>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</si>
  <si>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</si>
  <si>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</si>
  <si>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</si>
  <si>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</si>
  <si>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</si>
  <si>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</si>
  <si>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</si>
  <si>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</si>
  <si>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</si>
  <si>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</si>
  <si>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</si>
  <si>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</si>
  <si>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</si>
  <si>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</si>
  <si>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</si>
  <si>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</si>
  <si>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</si>
  <si>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</si>
  <si>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</si>
  <si>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</si>
  <si>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</si>
  <si>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</si>
  <si>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</si>
  <si>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</si>
  <si>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</si>
  <si>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</si>
  <si>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</si>
  <si>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</si>
  <si>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</si>
  <si>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</si>
  <si>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</si>
  <si>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</si>
  <si>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</si>
  <si>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</si>
  <si>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</si>
  <si>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</si>
  <si>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</si>
  <si>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</si>
  <si>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</si>
  <si>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</si>
  <si>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</si>
  <si>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</si>
  <si>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</si>
  <si>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</si>
  <si>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</si>
  <si>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</si>
  <si>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</si>
  <si>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</si>
  <si>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</si>
  <si>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</si>
  <si>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</si>
  <si>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</si>
  <si>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</si>
  <si>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</si>
  <si>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</si>
  <si>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</si>
  <si>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</si>
  <si>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</si>
  <si>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</si>
  <si>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</si>
  <si>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</si>
  <si>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</si>
  <si>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</si>
  <si>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</si>
  <si>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</si>
  <si>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</si>
  <si>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</si>
  <si>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</si>
  <si>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</si>
  <si>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</si>
  <si>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</si>
  <si>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</si>
  <si>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</si>
  <si>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</si>
  <si>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</si>
  <si>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</si>
  <si>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</si>
  <si>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</si>
  <si>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</si>
  <si>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</si>
  <si>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</si>
  <si>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</si>
  <si>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</si>
  <si>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</si>
  <si>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</si>
  <si>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</si>
  <si>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</si>
  <si>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</si>
  <si>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</si>
  <si>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</si>
  <si>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</si>
  <si>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</si>
  <si>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</si>
  <si>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</si>
  <si>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</si>
  <si>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</si>
  <si>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</si>
  <si>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</si>
  <si>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</si>
  <si>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</si>
  <si>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</si>
  <si>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</si>
  <si>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</si>
  <si>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</si>
  <si>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</si>
  <si>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</si>
  <si>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</si>
  <si>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</si>
  <si>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</si>
  <si>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</si>
  <si>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</si>
  <si>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</si>
  <si>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</si>
  <si>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</si>
  <si>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</si>
  <si>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</si>
  <si>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</si>
  <si>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</si>
  <si>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</si>
  <si>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</si>
  <si>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</si>
  <si>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</si>
  <si>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</si>
  <si>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</si>
  <si>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</si>
  <si>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</si>
  <si>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</si>
  <si>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</si>
  <si>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</si>
  <si>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</si>
  <si>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</si>
  <si>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</si>
  <si>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</si>
  <si>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</si>
  <si>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</si>
  <si>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</si>
  <si>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</si>
  <si>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</si>
  <si>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</si>
  <si>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</si>
  <si>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</si>
  <si>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</si>
  <si>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</si>
  <si>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</si>
  <si>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</si>
  <si>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</si>
  <si>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</si>
  <si>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</si>
  <si>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</si>
  <si>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</si>
  <si>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</si>
  <si>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</si>
  <si>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</si>
  <si>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</si>
  <si>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</si>
  <si>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</si>
  <si>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</si>
  <si>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</si>
  <si>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</si>
  <si>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</si>
  <si>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</si>
  <si>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</si>
  <si>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</si>
  <si>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</si>
  <si>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</si>
  <si>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</si>
  <si>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</si>
  <si>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</si>
  <si>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</si>
  <si>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</si>
  <si>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</si>
  <si>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</si>
  <si>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</si>
  <si>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</si>
  <si>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</si>
  <si>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</si>
  <si>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</si>
  <si>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</si>
  <si>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</si>
  <si>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</si>
  <si>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</si>
  <si>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</si>
  <si>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</si>
  <si>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</si>
  <si>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</si>
  <si>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</si>
  <si>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</si>
  <si>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</si>
  <si>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</si>
  <si>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</si>
  <si>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</si>
  <si>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</si>
  <si>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</si>
  <si>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</si>
  <si>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</si>
  <si>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</si>
  <si>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</si>
  <si>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</si>
  <si>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</si>
  <si>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</si>
  <si>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</si>
  <si>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</si>
  <si>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</si>
  <si>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</si>
  <si>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</si>
  <si>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</si>
  <si>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</si>
  <si>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</si>
  <si>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</si>
  <si>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</si>
  <si>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</si>
  <si>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</si>
  <si>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</si>
  <si>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</si>
  <si>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</si>
  <si>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</si>
  <si>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</si>
  <si>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</si>
  <si>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</si>
  <si>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</si>
  <si>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</si>
  <si>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</si>
  <si>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</si>
  <si>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</si>
  <si>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</si>
  <si>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</si>
  <si>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</si>
  <si>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</si>
  <si>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</si>
  <si>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</si>
  <si>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</si>
  <si>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</si>
  <si>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</si>
  <si>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</si>
  <si>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</si>
  <si>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</si>
  <si>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</si>
  <si>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</si>
  <si>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</si>
  <si>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</si>
  <si>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</si>
  <si>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</si>
  <si>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</si>
  <si>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</si>
  <si>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</si>
  <si>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</si>
  <si>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</si>
  <si>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</si>
  <si>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</si>
  <si>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</si>
  <si>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</si>
  <si>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</si>
  <si>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</si>
  <si>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</si>
  <si>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</si>
  <si>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</si>
  <si>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</si>
  <si>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</si>
  <si>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</si>
  <si>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</si>
  <si>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</si>
  <si>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</si>
  <si>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</si>
  <si>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</si>
  <si>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</si>
  <si>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</si>
  <si>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</si>
  <si>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</si>
  <si>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</si>
  <si>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</si>
  <si>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</si>
  <si>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</si>
  <si>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</si>
  <si>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</si>
  <si>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</si>
  <si>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</si>
  <si>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</si>
  <si>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</si>
  <si>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</si>
  <si>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</si>
  <si>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</si>
  <si>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</si>
  <si>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</si>
  <si>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</si>
  <si>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</si>
  <si>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</si>
  <si>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</si>
  <si>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</si>
  <si>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</si>
  <si>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</si>
  <si>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</si>
  <si>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</si>
  <si>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</si>
  <si>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</si>
  <si>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</si>
  <si>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</si>
  <si>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</si>
  <si>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</si>
  <si>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</si>
  <si>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</si>
  <si>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</si>
  <si>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</si>
  <si>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</si>
  <si>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</si>
  <si>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</si>
  <si>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</si>
  <si>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</si>
  <si>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</si>
  <si>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</si>
  <si>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</si>
  <si>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</si>
  <si>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</si>
  <si>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</si>
  <si>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</si>
  <si>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</si>
  <si>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</si>
  <si>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</si>
  <si>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</si>
  <si>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</si>
  <si>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</si>
  <si>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</si>
  <si>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</si>
  <si>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</si>
  <si>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</si>
  <si>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</si>
  <si>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</si>
  <si>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</si>
  <si>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</si>
  <si>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</si>
  <si>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</si>
  <si>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</si>
  <si>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</si>
  <si>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</si>
  <si>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</si>
  <si>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</si>
  <si>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</si>
  <si>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</si>
  <si>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</si>
  <si>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</si>
  <si>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</si>
  <si>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</si>
  <si>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</si>
  <si>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</si>
  <si>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</si>
  <si>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</si>
  <si>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</si>
  <si>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</si>
  <si>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</si>
  <si>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</si>
  <si>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</si>
  <si>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</si>
  <si>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</si>
  <si>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</si>
  <si>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</si>
  <si>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</si>
  <si>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</si>
  <si>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</si>
  <si>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</si>
  <si>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</si>
  <si>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</si>
  <si>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</si>
  <si>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</si>
  <si>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</si>
  <si>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</si>
  <si>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</si>
  <si>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</si>
  <si>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</si>
  <si>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</si>
  <si>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</si>
  <si>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</si>
  <si>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</si>
  <si>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</si>
  <si>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</si>
  <si>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</si>
  <si>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</si>
  <si>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</si>
  <si>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</si>
  <si>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</si>
  <si>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</si>
  <si>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</si>
  <si>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</si>
  <si>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</si>
  <si>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</si>
  <si>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</si>
  <si>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</si>
  <si>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</si>
  <si>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</si>
  <si>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</si>
  <si>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</si>
  <si>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</si>
  <si>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</si>
  <si>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</si>
  <si>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</si>
  <si>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</si>
  <si>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</si>
  <si>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</si>
  <si>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</si>
  <si>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</si>
  <si>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</si>
  <si>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</si>
  <si>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</si>
  <si>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</si>
  <si>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</si>
  <si>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</si>
  <si>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</si>
  <si>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</si>
  <si>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</si>
  <si>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</si>
  <si>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</si>
  <si>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</si>
  <si>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</si>
  <si>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</si>
  <si>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</si>
  <si>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</si>
  <si>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</si>
  <si>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</si>
  <si>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</si>
  <si>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</si>
  <si>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</si>
  <si>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</si>
  <si>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</si>
  <si>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</si>
  <si>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</si>
  <si>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</si>
  <si>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</si>
  <si>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</si>
  <si>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</si>
  <si>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</si>
  <si>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</si>
  <si>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</si>
  <si>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</si>
  <si>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</si>
  <si>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</si>
  <si>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</si>
  <si>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</si>
  <si>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</si>
  <si>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</si>
  <si>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</si>
  <si>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</si>
  <si>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</si>
  <si>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</si>
  <si>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</si>
  <si>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</si>
  <si>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</si>
  <si>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</si>
  <si>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</si>
  <si>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</si>
  <si>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</si>
  <si>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</si>
  <si>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</si>
  <si>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</si>
  <si>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</si>
  <si>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</si>
  <si>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</si>
  <si>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</si>
  <si>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</si>
  <si>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</si>
  <si>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</si>
  <si>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</si>
  <si>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</si>
  <si>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</si>
  <si>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</si>
  <si>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</si>
  <si>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</si>
  <si>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</si>
  <si>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</si>
  <si>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</si>
  <si>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</si>
  <si>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</si>
  <si>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</si>
  <si>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</si>
  <si>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</si>
  <si>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</si>
  <si>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</si>
  <si>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</si>
  <si>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</si>
  <si>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</si>
  <si>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</si>
  <si>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</si>
  <si>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</si>
  <si>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</si>
  <si>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</si>
  <si>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</si>
  <si>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</si>
  <si>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</si>
  <si>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</si>
  <si>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</si>
  <si>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</si>
  <si>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</si>
  <si>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</si>
  <si>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</si>
  <si>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</si>
  <si>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</si>
  <si>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</si>
  <si>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</si>
  <si>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</si>
  <si>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</si>
  <si>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</si>
  <si>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</si>
  <si>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</si>
  <si>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</si>
  <si>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</si>
  <si>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</si>
  <si>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</si>
  <si>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</si>
  <si>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</si>
  <si>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</si>
  <si>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</si>
  <si>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</si>
  <si>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</si>
  <si>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</si>
  <si>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</si>
  <si>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</si>
  <si>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</si>
  <si>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</si>
  <si>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</si>
  <si>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</si>
  <si>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</si>
  <si>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</si>
  <si>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</si>
  <si>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</si>
  <si>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</si>
  <si>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</si>
  <si>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</si>
  <si>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</si>
  <si>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</si>
  <si>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</si>
  <si>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</si>
  <si>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</si>
  <si>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</si>
  <si>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</si>
  <si>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</si>
  <si>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</si>
  <si>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</si>
  <si>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</si>
  <si>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</si>
  <si>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</si>
  <si>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</si>
  <si>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</si>
  <si>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</si>
  <si>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</si>
  <si>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</si>
  <si>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</si>
  <si>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</si>
  <si>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</si>
  <si>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</si>
  <si>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</si>
  <si>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</si>
  <si>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</si>
  <si>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</si>
  <si>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</si>
  <si>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</si>
  <si>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</si>
  <si>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</si>
  <si>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</si>
  <si>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</si>
  <si>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</si>
  <si>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</si>
  <si>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</si>
  <si>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</si>
  <si>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</si>
  <si>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</si>
  <si>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</si>
  <si>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</si>
  <si>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</si>
  <si>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</si>
  <si>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</si>
  <si>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</si>
  <si>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</si>
  <si>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</si>
  <si>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</si>
  <si>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</si>
  <si>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</si>
  <si>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</si>
  <si>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</si>
  <si>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</si>
  <si>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</si>
  <si>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</si>
  <si>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</si>
  <si>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</si>
  <si>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</si>
  <si>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</si>
  <si>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</si>
  <si>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</si>
  <si>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</si>
  <si>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</si>
  <si>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</si>
  <si>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</si>
  <si>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</si>
  <si>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</si>
  <si>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</si>
  <si>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</si>
  <si>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</si>
  <si>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</si>
  <si>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</si>
  <si>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</si>
  <si>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</si>
  <si>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</si>
  <si>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</si>
  <si>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</si>
  <si>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</si>
  <si>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</si>
  <si>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</si>
  <si>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</si>
  <si>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</si>
  <si>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</si>
  <si>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</si>
  <si>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</si>
  <si>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</si>
  <si>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</si>
  <si>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</si>
  <si>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</si>
  <si>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</si>
  <si>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</si>
  <si>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</si>
  <si>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</si>
  <si>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</si>
  <si>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</si>
  <si>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</si>
  <si>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</si>
  <si>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</si>
  <si>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</si>
  <si>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</si>
  <si>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</si>
  <si>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</si>
  <si>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</si>
  <si>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</si>
  <si>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</si>
  <si>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</si>
  <si>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</si>
  <si>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</si>
  <si>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</si>
  <si>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</si>
  <si>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</si>
  <si>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</si>
  <si>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</si>
  <si>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</si>
  <si>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</si>
  <si>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</si>
  <si>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</si>
  <si>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</si>
  <si>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</si>
  <si>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</si>
  <si>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</si>
  <si>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</si>
  <si>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</si>
  <si>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</si>
  <si>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</si>
  <si>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</si>
  <si>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</si>
  <si>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</si>
  <si>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</si>
  <si>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</si>
  <si>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</si>
  <si>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</si>
  <si>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</si>
  <si>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</si>
  <si>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</si>
  <si>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</si>
  <si>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</si>
  <si>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</si>
  <si>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</si>
  <si>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</si>
  <si>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</si>
  <si>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</si>
  <si>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</si>
  <si>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</si>
  <si>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</si>
  <si>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</si>
  <si>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</si>
  <si>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</si>
  <si>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</si>
  <si>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</si>
  <si>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</si>
  <si>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</si>
  <si>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</si>
  <si>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</si>
  <si>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</si>
  <si>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</si>
  <si>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</si>
  <si>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</si>
  <si>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</si>
  <si>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</si>
  <si>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</si>
  <si>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</si>
  <si>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</si>
  <si>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</si>
  <si>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</si>
  <si>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</si>
  <si>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</si>
  <si>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</si>
  <si>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</si>
  <si>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</si>
  <si>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</si>
  <si>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</si>
  <si>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</si>
  <si>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</si>
  <si>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</si>
  <si>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</si>
  <si>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</si>
  <si>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</si>
  <si>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</si>
  <si>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</si>
  <si>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</si>
  <si>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</si>
  <si>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</si>
  <si>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</si>
  <si>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</si>
  <si>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</si>
  <si>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</si>
  <si>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</si>
  <si>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</si>
  <si>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</si>
  <si>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</si>
  <si>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</si>
  <si>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</si>
  <si>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</si>
  <si>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</si>
  <si>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</si>
  <si>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</si>
  <si>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</si>
  <si>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</si>
  <si>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</si>
  <si>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</si>
  <si>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</si>
  <si>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</si>
  <si>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</si>
  <si>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</si>
  <si>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</si>
  <si>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</si>
  <si>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</si>
  <si>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</si>
  <si>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</si>
  <si>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</si>
  <si>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</si>
  <si>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</si>
  <si>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</si>
  <si>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</si>
  <si>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</si>
  <si>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</si>
  <si>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</si>
  <si>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</si>
  <si>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</si>
  <si>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</si>
  <si>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</si>
  <si>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</si>
  <si>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</si>
  <si>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</si>
  <si>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</si>
  <si>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</si>
  <si>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</si>
  <si>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</si>
  <si>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</si>
  <si>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</si>
  <si>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</si>
  <si>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</si>
  <si>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</si>
  <si>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</si>
  <si>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</si>
  <si>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</si>
  <si>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</si>
  <si>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</si>
  <si>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</si>
  <si>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</si>
  <si>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</si>
  <si>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</si>
  <si>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</si>
  <si>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</si>
  <si>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</si>
  <si>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</si>
  <si>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</si>
  <si>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</si>
  <si>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</si>
  <si>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</si>
  <si>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</si>
  <si>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</si>
  <si>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</si>
  <si>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</si>
  <si>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</si>
  <si>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</si>
  <si>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</si>
  <si>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</si>
  <si>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</si>
  <si>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</si>
  <si>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</si>
  <si>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</si>
  <si>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</si>
  <si>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</si>
  <si>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</si>
  <si>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</si>
  <si>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</si>
  <si>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</si>
  <si>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</si>
  <si>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</si>
  <si>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</si>
  <si>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</si>
  <si>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</si>
  <si>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</si>
  <si>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</si>
  <si>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</si>
  <si>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</si>
  <si>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</si>
  <si>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</si>
  <si>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</si>
  <si>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</si>
  <si>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</si>
  <si>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</si>
  <si>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</si>
  <si>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</si>
  <si>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</si>
  <si>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</si>
  <si>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</si>
  <si>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</si>
  <si>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</si>
  <si>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</si>
  <si>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</si>
  <si>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</si>
  <si>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</si>
  <si>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</si>
  <si>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</si>
  <si>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</si>
  <si>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</si>
  <si>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</si>
  <si>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</si>
  <si>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</si>
  <si>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</si>
  <si>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</si>
  <si>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</si>
  <si>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</si>
  <si>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</si>
  <si>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</si>
  <si>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</si>
  <si>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</si>
  <si>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</si>
  <si>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</si>
  <si>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</si>
  <si>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</si>
  <si>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</si>
  <si>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</si>
  <si>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</si>
  <si>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</si>
  <si>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</si>
  <si>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</si>
  <si>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</si>
  <si>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</si>
  <si>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</si>
  <si>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</si>
  <si>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</si>
  <si>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</si>
  <si>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</si>
  <si>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</si>
  <si>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</si>
  <si>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</si>
  <si>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</si>
  <si>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</si>
  <si>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</si>
  <si>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</si>
  <si>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</si>
  <si>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</si>
  <si>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</si>
  <si>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</si>
  <si>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</si>
  <si>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</si>
  <si>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</si>
  <si>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</si>
  <si>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</si>
  <si>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</si>
  <si>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</si>
  <si>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</si>
  <si>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</si>
  <si>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</si>
  <si>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</si>
  <si>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</si>
  <si>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</si>
  <si>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</si>
  <si>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</si>
  <si>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</si>
  <si>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</si>
  <si>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</si>
  <si>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</si>
  <si>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</si>
  <si>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</si>
  <si>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</si>
  <si>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</si>
  <si>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</si>
  <si>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</si>
  <si>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</si>
  <si>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</si>
  <si>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</si>
  <si>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</si>
  <si>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</si>
  <si>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</si>
  <si>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</si>
  <si>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</si>
  <si>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</si>
  <si>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</si>
  <si>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</si>
  <si>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</si>
  <si>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</si>
  <si>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</si>
  <si>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</si>
  <si>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</si>
  <si>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</si>
  <si>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</si>
  <si>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</si>
  <si>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</si>
  <si>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</si>
  <si>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</si>
  <si>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</si>
  <si>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</si>
  <si>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</si>
  <si>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</si>
  <si>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</si>
  <si>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</si>
  <si>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</si>
  <si>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</si>
  <si>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</si>
  <si>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</si>
  <si>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</si>
  <si>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</si>
  <si>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</si>
  <si>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</si>
  <si>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</si>
  <si>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</si>
  <si>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</si>
  <si>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</si>
  <si>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</si>
  <si>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</si>
  <si>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</si>
  <si>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</si>
  <si>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</si>
  <si>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</si>
  <si>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</si>
  <si>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</si>
  <si>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</si>
  <si>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</si>
  <si>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</si>
  <si>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</si>
  <si>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</si>
  <si>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</si>
  <si>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</si>
  <si>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</si>
  <si>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</si>
  <si>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</si>
  <si>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</si>
  <si>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</si>
  <si>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</si>
  <si>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</si>
  <si>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</si>
  <si>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</si>
  <si>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</si>
  <si>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</si>
  <si>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</si>
  <si>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</si>
  <si>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</si>
  <si>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</si>
  <si>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</si>
  <si>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</si>
  <si>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</si>
  <si>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</si>
  <si>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</si>
  <si>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</si>
  <si>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</si>
  <si>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</si>
  <si>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</si>
  <si>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</si>
  <si>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</si>
  <si>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</si>
  <si>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</si>
  <si>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</si>
  <si>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</si>
  <si>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</si>
  <si>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</si>
  <si>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</si>
  <si>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</si>
  <si>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</si>
  <si>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</si>
  <si>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</si>
  <si>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</si>
  <si>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</si>
  <si>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</si>
  <si>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</si>
  <si>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</si>
  <si>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</si>
  <si>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</si>
  <si>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</si>
  <si>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</si>
  <si>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</si>
  <si>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</si>
  <si>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</si>
  <si>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</si>
  <si>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</si>
  <si>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</si>
  <si>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</si>
  <si>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</si>
  <si>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</si>
  <si>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</si>
  <si>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</si>
  <si>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</si>
  <si>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</si>
  <si>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</si>
  <si>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</si>
  <si>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</si>
  <si>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</si>
  <si>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</si>
  <si>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</si>
  <si>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</si>
  <si>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</si>
  <si>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</si>
  <si>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</si>
  <si>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</si>
  <si>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</si>
  <si>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</si>
  <si>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</si>
  <si>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</si>
  <si>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</si>
  <si>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</si>
  <si>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</si>
  <si>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</si>
  <si>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</si>
  <si>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</si>
  <si>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</si>
  <si>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</si>
  <si>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</si>
  <si>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</si>
  <si>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</si>
  <si>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</si>
  <si>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</si>
  <si>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</si>
  <si>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</si>
  <si>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</si>
  <si>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</si>
  <si>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</si>
  <si>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</si>
  <si>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</si>
  <si>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</si>
  <si>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</si>
  <si>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</si>
  <si>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</si>
  <si>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</si>
  <si>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</si>
  <si>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</si>
  <si>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</si>
  <si>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</si>
  <si>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</si>
  <si>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</si>
  <si>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</si>
  <si>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</si>
  <si>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</si>
  <si>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</si>
  <si>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</si>
  <si>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</si>
  <si>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</si>
  <si>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</si>
  <si>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</si>
  <si>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</si>
  <si>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</si>
  <si>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</si>
  <si>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</si>
  <si>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</si>
  <si>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</si>
  <si>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</si>
  <si>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</si>
  <si>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</si>
  <si>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</si>
  <si>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</si>
  <si>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</si>
  <si>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</si>
  <si>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</si>
  <si>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</si>
  <si>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</si>
  <si>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</si>
  <si>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</si>
  <si>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</si>
  <si>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</si>
  <si>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</si>
  <si>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</si>
  <si>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</si>
  <si>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</si>
  <si>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</si>
  <si>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</si>
  <si>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</si>
  <si>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</si>
  <si>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</si>
  <si>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</si>
  <si>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</si>
  <si>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</si>
  <si>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</si>
  <si>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</si>
  <si>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</si>
  <si>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</si>
  <si>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</si>
  <si>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</si>
  <si>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</si>
  <si>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</si>
  <si>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</si>
  <si>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</si>
  <si>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</si>
  <si>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</si>
  <si>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</si>
  <si>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</si>
  <si>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</si>
  <si>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</si>
  <si>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</si>
  <si>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</si>
  <si>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</si>
  <si>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</si>
  <si>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</si>
  <si>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</si>
  <si>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</si>
  <si>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</si>
  <si>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</si>
  <si>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</si>
  <si>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</si>
  <si>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</si>
  <si>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</si>
  <si>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</si>
  <si>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</si>
  <si>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</si>
  <si>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</si>
  <si>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</si>
  <si>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</si>
  <si>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</si>
  <si>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</si>
  <si>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</si>
  <si>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</si>
  <si>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</si>
  <si>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</si>
  <si>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</si>
  <si>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</si>
  <si>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</si>
  <si>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</si>
  <si>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</si>
  <si>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</si>
  <si>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</si>
  <si>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</si>
  <si>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</si>
  <si>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</si>
  <si>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</si>
  <si>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</si>
  <si>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</si>
  <si>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</si>
  <si>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</si>
  <si>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</si>
  <si>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</si>
  <si>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</si>
  <si>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</si>
  <si>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</si>
  <si>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</si>
  <si>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</si>
  <si>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</si>
  <si>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</si>
  <si>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</si>
  <si>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</si>
  <si>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</si>
  <si>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</si>
  <si>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</si>
  <si>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</si>
  <si>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</si>
  <si>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</si>
  <si>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</si>
  <si>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</si>
  <si>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</si>
  <si>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</si>
  <si>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</si>
  <si>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</si>
  <si>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</si>
  <si>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</si>
  <si>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</si>
  <si>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</si>
  <si>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</si>
  <si>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</si>
  <si>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</si>
  <si>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</si>
  <si>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</si>
  <si>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</si>
  <si>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</si>
  <si>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</si>
  <si>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</si>
  <si>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</si>
  <si>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</si>
  <si>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</si>
  <si>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</si>
  <si>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</si>
  <si>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</si>
  <si>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</si>
  <si>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</si>
  <si>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</si>
  <si>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</si>
  <si>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</si>
  <si>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</si>
  <si>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</si>
  <si>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</si>
  <si>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</si>
  <si>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</si>
  <si>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</si>
  <si>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</si>
  <si>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</si>
  <si>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</si>
  <si>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</si>
  <si>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</si>
  <si>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</si>
  <si>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</si>
  <si>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</si>
  <si>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</si>
  <si>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</si>
  <si>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</si>
  <si>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</si>
  <si>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</si>
  <si>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</si>
  <si>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</si>
  <si>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</si>
  <si>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</si>
  <si>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</si>
  <si>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</si>
  <si>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</si>
  <si>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</si>
  <si>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</si>
  <si>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</si>
  <si>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</si>
  <si>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</si>
  <si>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</si>
  <si>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</si>
  <si>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</si>
  <si>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</si>
  <si>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</si>
  <si>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</si>
  <si>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</si>
  <si>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</si>
  <si>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</si>
  <si>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</si>
  <si>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</si>
  <si>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</si>
  <si>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</si>
  <si>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</si>
  <si>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</si>
  <si>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</si>
  <si>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</si>
  <si>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</si>
  <si>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</si>
  <si>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</si>
  <si>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</si>
  <si>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</si>
  <si>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</si>
  <si>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</si>
  <si>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</si>
  <si>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</si>
  <si>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</si>
  <si>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</si>
  <si>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</si>
  <si>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</si>
  <si>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</si>
  <si>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</si>
  <si>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</si>
  <si>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</si>
  <si>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</si>
  <si>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</si>
  <si>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</si>
  <si>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</si>
  <si>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</si>
  <si>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</si>
  <si>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</si>
  <si>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</si>
  <si>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</si>
  <si>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</si>
  <si>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</si>
  <si>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</si>
  <si>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</si>
  <si>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</si>
  <si>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</si>
  <si>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</si>
  <si>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</si>
  <si>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</si>
  <si>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</si>
  <si>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</si>
  <si>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</si>
  <si>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</si>
  <si>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</si>
  <si>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</si>
  <si>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</si>
  <si>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</si>
  <si>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</si>
  <si>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</si>
  <si>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</si>
  <si>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</si>
  <si>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</si>
  <si>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</si>
  <si>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</si>
  <si>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</si>
  <si>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</si>
  <si>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</si>
  <si>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</si>
  <si>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</si>
  <si>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</si>
  <si>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</si>
  <si>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</si>
  <si>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</si>
  <si>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</si>
  <si>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</si>
  <si>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</si>
  <si>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</si>
  <si>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</si>
  <si>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</si>
  <si>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</si>
  <si>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</si>
  <si>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</si>
  <si>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</si>
  <si>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</si>
  <si>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</si>
  <si>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</si>
  <si>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</si>
  <si>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</si>
  <si>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</si>
  <si>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</si>
  <si>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</si>
  <si>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</si>
  <si>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</si>
  <si>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</si>
  <si>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</si>
  <si>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</si>
  <si>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</si>
  <si>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</si>
  <si>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</si>
  <si>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</si>
  <si>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</si>
  <si>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</si>
  <si>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</si>
  <si>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</si>
  <si>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</si>
  <si>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</si>
  <si>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</si>
  <si>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</si>
  <si>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</si>
  <si>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</si>
  <si>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</si>
  <si>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</si>
  <si>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</si>
  <si>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</si>
  <si>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</si>
  <si>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</si>
  <si>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</si>
  <si>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</si>
  <si>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</si>
  <si>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</si>
  <si>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</si>
  <si>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</si>
  <si>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</si>
  <si>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</si>
  <si>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</si>
  <si>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</si>
  <si>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</si>
  <si>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</si>
  <si>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</si>
  <si>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</si>
  <si>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</si>
  <si>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</si>
  <si>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</si>
  <si>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</si>
  <si>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</si>
  <si>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</si>
  <si>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</si>
  <si>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</si>
  <si>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</si>
  <si>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</si>
  <si>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</si>
  <si>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</si>
  <si>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</si>
  <si>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</si>
  <si>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</si>
  <si>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</si>
  <si>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</si>
  <si>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</si>
  <si>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</si>
  <si>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</si>
  <si>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</si>
  <si>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</si>
  <si>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</si>
  <si>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</si>
  <si>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</si>
  <si>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</si>
  <si>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</si>
  <si>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</si>
  <si>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</si>
  <si>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</si>
  <si>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</si>
  <si>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</si>
  <si>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</si>
  <si>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</si>
  <si>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</si>
  <si>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</si>
  <si>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</si>
  <si>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</si>
  <si>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</si>
  <si>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</si>
  <si>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</si>
  <si>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</si>
  <si>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</si>
  <si>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</si>
  <si>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</si>
  <si>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</si>
  <si>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</si>
  <si>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</si>
  <si>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</si>
  <si>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</si>
  <si>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</si>
  <si>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</si>
  <si>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</si>
  <si>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</si>
  <si>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</si>
  <si>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</si>
  <si>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</si>
  <si>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</si>
  <si>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</si>
  <si>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</si>
  <si>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</si>
  <si>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</si>
  <si>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</si>
  <si>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</si>
  <si>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</si>
  <si>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</si>
  <si>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</si>
  <si>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</si>
  <si>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</si>
  <si>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</si>
  <si>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</si>
  <si>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</si>
  <si>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</si>
  <si>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</si>
  <si>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</si>
  <si>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</si>
  <si>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</si>
  <si>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</si>
  <si>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</si>
  <si>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</si>
  <si>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</si>
  <si>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</si>
  <si>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</si>
  <si>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</si>
  <si>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</si>
  <si>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</si>
  <si>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</si>
  <si>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</si>
  <si>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</si>
  <si>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</si>
  <si>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</si>
  <si>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</si>
  <si>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</si>
  <si>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</si>
  <si>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</si>
  <si>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</si>
  <si>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</si>
  <si>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</si>
  <si>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</si>
  <si>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</si>
  <si>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</si>
  <si>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</si>
  <si>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</si>
  <si>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</si>
  <si>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</si>
  <si>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</si>
  <si>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</si>
  <si>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</si>
  <si>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</si>
  <si>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</si>
  <si>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</si>
  <si>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</si>
  <si>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</si>
  <si>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</si>
  <si>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</si>
  <si>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</si>
  <si>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</si>
  <si>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</si>
  <si>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</si>
  <si>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</si>
  <si>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</si>
  <si>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</si>
  <si>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</si>
  <si>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</si>
  <si>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</si>
  <si>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</si>
  <si>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</si>
  <si>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</si>
  <si>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</si>
  <si>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</si>
  <si>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</si>
  <si>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</si>
  <si>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</si>
  <si>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</si>
  <si>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</si>
  <si>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</si>
  <si>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</si>
  <si>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</si>
  <si>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</si>
  <si>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</si>
  <si>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</si>
  <si>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</si>
  <si>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</si>
  <si>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</si>
  <si>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</si>
  <si>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</si>
  <si>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</si>
  <si>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</si>
  <si>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</si>
  <si>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</si>
  <si>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</si>
  <si>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</si>
  <si>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</si>
  <si>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</si>
  <si>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</si>
  <si>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</si>
  <si>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</si>
  <si>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</si>
  <si>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</si>
  <si>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</si>
  <si>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</si>
  <si>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</si>
  <si>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</si>
  <si>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</si>
  <si>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</si>
  <si>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</si>
  <si>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</si>
  <si>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</si>
  <si>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</si>
  <si>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</si>
  <si>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</si>
  <si>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</si>
  <si>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</si>
  <si>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</si>
  <si>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</si>
  <si>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</si>
  <si>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</si>
  <si>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</si>
  <si>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</si>
  <si>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</si>
  <si>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</si>
  <si>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</si>
  <si>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</si>
  <si>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</si>
  <si>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</si>
  <si>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</si>
  <si>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</si>
  <si>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</si>
  <si>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</si>
  <si>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</si>
  <si>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</si>
  <si>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</si>
  <si>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</si>
  <si>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</si>
  <si>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</si>
  <si>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</si>
  <si>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</si>
  <si>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</si>
  <si>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</si>
  <si>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</si>
  <si>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</si>
  <si>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</si>
  <si>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</si>
  <si>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</si>
  <si>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</si>
  <si>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</si>
  <si>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</si>
  <si>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</si>
  <si>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</si>
  <si>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</si>
  <si>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</si>
  <si>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</si>
  <si>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</si>
  <si>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</si>
  <si>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</si>
  <si>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</si>
  <si>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</si>
  <si>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</si>
  <si>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</si>
  <si>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</si>
  <si>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</si>
  <si>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</si>
  <si>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</si>
  <si>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</si>
  <si>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</si>
  <si>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</si>
  <si>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</si>
  <si>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</si>
  <si>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</si>
  <si>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</si>
  <si>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</si>
  <si>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</si>
  <si>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</si>
  <si>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</si>
  <si>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</si>
  <si>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</si>
  <si>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</si>
  <si>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</si>
  <si>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</si>
  <si>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</si>
  <si>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</si>
  <si>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</si>
  <si>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</si>
  <si>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</si>
  <si>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</si>
  <si>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</si>
  <si>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</si>
  <si>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</si>
  <si>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</si>
  <si>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</si>
  <si>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</si>
  <si>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</si>
  <si>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</si>
  <si>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</si>
  <si>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</si>
  <si>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</si>
  <si>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</si>
  <si>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</si>
  <si>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</si>
  <si>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</si>
  <si>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</si>
  <si>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</si>
  <si>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</si>
  <si>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</si>
  <si>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</si>
  <si>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</si>
  <si>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</si>
  <si>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</si>
  <si>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</si>
  <si>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</si>
  <si>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</si>
  <si>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</si>
  <si>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</si>
  <si>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</si>
  <si>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</si>
  <si>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</si>
  <si>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</si>
  <si>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</si>
  <si>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</si>
  <si>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</si>
  <si>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</si>
  <si>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</si>
  <si>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</si>
  <si>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</si>
  <si>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</si>
  <si>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</si>
  <si>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</si>
  <si>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</si>
  <si>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</si>
  <si>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</si>
  <si>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</si>
  <si>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</si>
  <si>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</si>
  <si>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</si>
  <si>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</si>
  <si>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</si>
  <si>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</si>
  <si>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</si>
  <si>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</si>
  <si>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</si>
  <si>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</si>
  <si>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</si>
  <si>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</si>
  <si>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</si>
  <si>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</si>
  <si>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</si>
  <si>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</si>
  <si>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</si>
  <si>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</si>
  <si>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</si>
  <si>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</si>
  <si>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</si>
  <si>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</si>
  <si>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</si>
  <si>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</si>
  <si>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</si>
  <si>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</si>
  <si>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</si>
  <si>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</si>
  <si>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</si>
  <si>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</si>
  <si>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</si>
  <si>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</si>
  <si>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</si>
  <si>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</si>
  <si>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</si>
  <si>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</si>
  <si>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</si>
  <si>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</si>
  <si>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</si>
  <si>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</si>
  <si>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</si>
  <si>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</si>
  <si>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</si>
  <si>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</si>
  <si>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</si>
  <si>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</si>
  <si>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</si>
  <si>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</si>
  <si>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</si>
  <si>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</si>
  <si>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</si>
  <si>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</si>
  <si>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</si>
  <si>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</si>
  <si>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</si>
  <si>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</si>
  <si>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</si>
  <si>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</si>
  <si>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</si>
  <si>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</si>
  <si>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</si>
  <si>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</si>
  <si>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</si>
  <si>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</si>
  <si>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</si>
  <si>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</si>
  <si>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</si>
  <si>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</si>
  <si>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</si>
  <si>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</si>
  <si>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</si>
  <si>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</si>
  <si>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</si>
  <si>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</si>
  <si>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</si>
  <si>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</si>
  <si>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</si>
  <si>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</si>
  <si>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</si>
  <si>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</si>
  <si>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</si>
  <si>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</si>
  <si>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</si>
  <si>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</si>
  <si>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</si>
  <si>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</si>
  <si>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</si>
  <si>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</si>
  <si>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</si>
  <si>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</si>
  <si>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</si>
  <si>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</si>
  <si>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</si>
  <si>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</si>
  <si>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</si>
  <si>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</si>
  <si>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</si>
  <si>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</si>
  <si>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</si>
  <si>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</si>
  <si>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</si>
  <si>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</si>
  <si>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</si>
  <si>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</si>
  <si>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</si>
  <si>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</si>
  <si>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</si>
  <si>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</si>
  <si>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</si>
  <si>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</si>
  <si>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</si>
  <si>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</si>
  <si>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</si>
  <si>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</si>
  <si>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</si>
  <si>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</si>
  <si>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</si>
  <si>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</si>
  <si>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</si>
  <si>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</si>
  <si>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</si>
  <si>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</si>
  <si>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</si>
  <si>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</si>
  <si>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</si>
  <si>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</si>
  <si>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</si>
  <si>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</si>
  <si>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</si>
  <si>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</si>
  <si>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</si>
  <si>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</si>
  <si>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</si>
  <si>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</si>
  <si>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</si>
  <si>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</si>
  <si>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</si>
  <si>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</si>
  <si>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</si>
  <si>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</si>
  <si>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</si>
  <si>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</si>
  <si>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</si>
  <si>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</si>
  <si>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</si>
  <si>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</si>
  <si>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</si>
  <si>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</si>
  <si>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</si>
  <si>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</si>
  <si>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</si>
  <si>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</si>
  <si>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</si>
  <si>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</si>
  <si>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</si>
  <si>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</si>
  <si>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</si>
  <si>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</si>
  <si>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</si>
  <si>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</si>
  <si>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</si>
  <si>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</si>
  <si>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</si>
  <si>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</si>
  <si>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</si>
  <si>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</si>
  <si>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</si>
  <si>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</si>
  <si>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</si>
  <si>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</si>
  <si>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</si>
  <si>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</si>
  <si>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</si>
  <si>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</si>
  <si>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</si>
  <si>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</si>
  <si>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</si>
  <si>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</si>
  <si>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</si>
  <si>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</si>
  <si>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</si>
  <si>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</si>
  <si>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</si>
  <si>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</si>
  <si>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</si>
  <si>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</si>
  <si>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</si>
  <si>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</si>
  <si>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</si>
  <si>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</si>
  <si>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</si>
  <si>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</si>
  <si>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</si>
  <si>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</si>
  <si>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</si>
  <si>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</si>
  <si>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</si>
  <si>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</si>
  <si>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</si>
  <si>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</si>
  <si>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</si>
  <si>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</si>
  <si>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</si>
  <si>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</si>
  <si>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</si>
  <si>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</si>
  <si>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</si>
  <si>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</si>
  <si>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</si>
  <si>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</si>
  <si>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</si>
  <si>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</si>
  <si>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</si>
  <si>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</si>
  <si>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</si>
  <si>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</si>
  <si>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</si>
  <si>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</si>
  <si>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</si>
  <si>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</si>
  <si>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</si>
  <si>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</si>
  <si>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</si>
  <si>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</si>
  <si>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</si>
  <si>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</si>
  <si>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</si>
  <si>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</si>
  <si>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</si>
  <si>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</si>
  <si>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</si>
  <si>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</si>
  <si>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</si>
  <si>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</si>
  <si>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</si>
  <si>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</si>
  <si>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</si>
  <si>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</si>
  <si>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</si>
  <si>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</si>
  <si>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</si>
  <si>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</si>
  <si>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</si>
  <si>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</si>
  <si>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</si>
  <si>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</si>
  <si>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</si>
  <si>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</si>
  <si>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</si>
  <si>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</si>
  <si>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</si>
  <si>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</si>
  <si>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</si>
  <si>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</si>
  <si>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</si>
  <si>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</si>
  <si>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</si>
  <si>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</si>
  <si>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</si>
  <si>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</si>
  <si>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</si>
  <si>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</si>
  <si>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</si>
  <si>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</si>
  <si>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</si>
  <si>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</si>
  <si>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</si>
  <si>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</si>
  <si>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</si>
  <si>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</si>
  <si>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</si>
  <si>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</si>
  <si>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</si>
  <si>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</si>
  <si>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</si>
  <si>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</si>
  <si>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</si>
  <si>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</si>
  <si>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</si>
  <si>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</si>
  <si>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</si>
  <si>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</si>
  <si>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</si>
  <si>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</si>
  <si>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</si>
  <si>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</si>
  <si>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</si>
  <si>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</si>
  <si>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</si>
  <si>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</si>
  <si>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</si>
  <si>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</si>
  <si>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</si>
  <si>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</si>
  <si>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</si>
  <si>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</si>
  <si>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</si>
  <si>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</si>
  <si>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</si>
  <si>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</si>
  <si>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</si>
  <si>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</si>
  <si>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</si>
  <si>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</si>
  <si>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</si>
  <si>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</si>
  <si>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</si>
  <si>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</si>
  <si>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</si>
  <si>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</si>
  <si>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</si>
  <si>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</si>
  <si>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</si>
  <si>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</si>
  <si>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</si>
  <si>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</si>
  <si>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</si>
  <si>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</si>
  <si>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</si>
  <si>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</si>
  <si>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</si>
  <si>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</si>
  <si>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</si>
  <si>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</si>
  <si>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</si>
  <si>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</si>
  <si>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</si>
  <si>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</si>
  <si>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</si>
  <si>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</si>
  <si>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</si>
  <si>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</si>
  <si>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</si>
  <si>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</si>
  <si>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</si>
  <si>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</si>
  <si>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</si>
  <si>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</si>
  <si>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</si>
  <si>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</si>
  <si>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</si>
  <si>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</si>
  <si>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</si>
  <si>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</si>
  <si>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</si>
  <si>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</si>
  <si>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</si>
  <si>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</si>
  <si>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</si>
  <si>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</si>
  <si>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</si>
  <si>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</si>
  <si>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</si>
  <si>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</si>
  <si>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</si>
  <si>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</si>
  <si>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</si>
  <si>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</si>
  <si>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</si>
  <si>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</si>
  <si>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</si>
  <si>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</si>
  <si>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</si>
  <si>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</si>
  <si>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</si>
  <si>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</si>
  <si>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</si>
  <si>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</si>
  <si>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</si>
  <si>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</si>
  <si>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</si>
  <si>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</si>
  <si>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</si>
  <si>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</si>
  <si>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</si>
  <si>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</si>
  <si>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</si>
  <si>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</si>
  <si>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</si>
  <si>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</si>
  <si>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</si>
  <si>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</si>
  <si>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</si>
  <si>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</si>
  <si>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</si>
  <si>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</si>
  <si>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</si>
  <si>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</si>
  <si>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</si>
  <si>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</si>
  <si>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</si>
  <si>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</si>
  <si>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</si>
  <si>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</si>
  <si>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</si>
  <si>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</si>
  <si>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</si>
  <si>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</si>
  <si>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</si>
  <si>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</si>
  <si>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</si>
  <si>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</si>
  <si>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</si>
  <si>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</si>
  <si>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</si>
  <si>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</si>
  <si>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</si>
  <si>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</si>
  <si>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</si>
  <si>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</si>
  <si>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</si>
  <si>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</si>
  <si>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</si>
  <si>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</si>
  <si>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</si>
  <si>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</si>
  <si>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</si>
  <si>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</si>
  <si>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</si>
  <si>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</si>
  <si>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</si>
  <si>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</si>
  <si>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</si>
  <si>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</si>
  <si>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</si>
  <si>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</si>
  <si>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</si>
  <si>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</si>
  <si>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</si>
  <si>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</si>
  <si>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</si>
  <si>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</si>
  <si>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</si>
  <si>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</si>
  <si>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</si>
  <si>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</si>
  <si>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</si>
  <si>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</si>
  <si>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</si>
  <si>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</si>
  <si>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</si>
  <si>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</si>
  <si>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</si>
  <si>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</si>
  <si>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</si>
  <si>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</si>
  <si>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</si>
  <si>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</si>
  <si>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</si>
  <si>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</si>
  <si>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</si>
  <si>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</si>
  <si>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</si>
  <si>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</si>
  <si>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</si>
  <si>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</si>
  <si>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</si>
  <si>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</si>
  <si>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</si>
  <si>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</si>
  <si>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</si>
  <si>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</si>
  <si>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</si>
  <si>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</si>
  <si>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</si>
  <si>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</si>
  <si>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</si>
  <si>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</si>
  <si>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</si>
  <si>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</si>
  <si>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</si>
  <si>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</si>
  <si>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</si>
  <si>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</si>
  <si>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</si>
  <si>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</si>
  <si>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</si>
  <si>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</si>
  <si>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</si>
  <si>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</si>
  <si>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</si>
  <si>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</si>
  <si>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</si>
  <si>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</si>
  <si>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</si>
  <si>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</si>
  <si>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</si>
  <si>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</si>
  <si>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</si>
  <si>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</si>
  <si>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</si>
  <si>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</si>
  <si>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</si>
  <si>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</si>
  <si>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</si>
  <si>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</si>
  <si>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</si>
  <si>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</si>
  <si>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</si>
  <si>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</si>
  <si>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</si>
  <si>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</si>
  <si>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</si>
  <si>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</si>
  <si>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</si>
  <si>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</si>
  <si>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</si>
  <si>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</si>
  <si>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</si>
  <si>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</si>
  <si>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</si>
  <si>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</si>
  <si>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</si>
  <si>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</si>
  <si>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</si>
  <si>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</si>
  <si>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</si>
  <si>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</si>
  <si>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</si>
  <si>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</si>
  <si>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</si>
  <si>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</si>
  <si>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</si>
  <si>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</si>
  <si>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</si>
  <si>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</si>
  <si>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</si>
  <si>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</si>
  <si>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</si>
  <si>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</si>
  <si>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</si>
  <si>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</si>
  <si>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</si>
  <si>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</si>
  <si>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</si>
  <si>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</si>
  <si>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</si>
  <si>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</si>
  <si>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</si>
  <si>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</si>
  <si>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</si>
  <si>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</si>
  <si>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</si>
  <si>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</si>
  <si>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</si>
  <si>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</si>
  <si>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</si>
  <si>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</si>
  <si>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</si>
  <si>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</si>
  <si>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</si>
  <si>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</si>
  <si>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</si>
  <si>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</si>
  <si>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</si>
  <si>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</si>
  <si>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</si>
  <si>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</si>
  <si>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</si>
  <si>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</si>
  <si>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</si>
  <si>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</si>
  <si>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</si>
  <si>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</si>
  <si>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</si>
  <si>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</si>
  <si>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</si>
  <si>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</si>
  <si>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</si>
  <si>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</si>
  <si>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</si>
  <si>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</si>
  <si>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</si>
  <si>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</si>
  <si>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</si>
  <si>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</si>
  <si>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</si>
  <si>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</si>
  <si>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</si>
  <si>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</si>
  <si>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</si>
  <si>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</si>
  <si>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</si>
  <si>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</si>
  <si>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</si>
  <si>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</si>
  <si>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</si>
  <si>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</si>
  <si>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</si>
  <si>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</si>
  <si>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</si>
  <si>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</si>
  <si>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</si>
  <si>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</si>
  <si>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</si>
  <si>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</si>
  <si>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</si>
  <si>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</si>
  <si>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</si>
  <si>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</si>
  <si>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</si>
  <si>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</si>
  <si>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</si>
  <si>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</si>
  <si>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</si>
  <si>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</si>
  <si>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</si>
  <si>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</si>
  <si>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</si>
  <si>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</si>
  <si>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</si>
  <si>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</si>
  <si>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</si>
  <si>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</si>
  <si>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</si>
  <si>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</si>
  <si>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</si>
  <si>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</si>
  <si>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</si>
  <si>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</si>
  <si>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</si>
  <si>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</si>
  <si>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</si>
  <si>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</si>
  <si>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</si>
  <si>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</si>
  <si>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</si>
  <si>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</si>
  <si>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</si>
  <si>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</si>
  <si>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</si>
  <si>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</si>
  <si>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</si>
  <si>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</si>
  <si>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</si>
  <si>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</si>
  <si>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</si>
  <si>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</si>
  <si>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</si>
  <si>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</si>
  <si>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</si>
  <si>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</si>
  <si>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</si>
  <si>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</si>
  <si>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</si>
  <si>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</si>
  <si>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</si>
  <si>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</si>
  <si>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</si>
  <si>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</si>
  <si>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</si>
  <si>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</si>
  <si>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</si>
  <si>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</si>
  <si>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</si>
  <si>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</si>
  <si>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</si>
  <si>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</si>
  <si>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</si>
  <si>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</si>
  <si>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</si>
  <si>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</si>
  <si>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</si>
  <si>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</si>
  <si>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</si>
  <si>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</si>
  <si>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</si>
  <si>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</si>
  <si>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</si>
  <si>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</si>
  <si>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</si>
  <si>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</si>
  <si>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</si>
  <si>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</si>
  <si>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</si>
  <si>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</si>
  <si>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</si>
  <si>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</si>
  <si>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</si>
  <si>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</si>
  <si>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</si>
  <si>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</si>
  <si>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</si>
  <si>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</si>
  <si>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</si>
  <si>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</si>
  <si>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</si>
  <si>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</si>
  <si>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</si>
  <si>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</si>
  <si>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</si>
  <si>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</si>
  <si>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</si>
  <si>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</si>
  <si>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</si>
  <si>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</si>
  <si>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</si>
  <si>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</si>
  <si>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</si>
  <si>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</si>
  <si>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</si>
  <si>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</si>
  <si>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</si>
  <si>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</si>
  <si>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</si>
  <si>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</si>
  <si>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</si>
  <si>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</si>
  <si>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</si>
  <si>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</si>
  <si>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</si>
  <si>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</si>
  <si>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</si>
  <si>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</si>
  <si>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</si>
  <si>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</si>
  <si>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</si>
  <si>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</si>
  <si>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</si>
  <si>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</si>
  <si>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</si>
  <si>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</si>
  <si>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</si>
  <si>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</si>
  <si>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</si>
  <si>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</si>
  <si>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</si>
  <si>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</si>
  <si>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</si>
  <si>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</si>
  <si>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</si>
  <si>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</si>
  <si>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</si>
  <si>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</si>
  <si>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</si>
  <si>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</si>
  <si>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</si>
  <si>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</si>
  <si>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</si>
  <si>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</si>
  <si>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</si>
  <si>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</si>
  <si>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</si>
  <si>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</si>
  <si>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</si>
  <si>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</si>
  <si>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</si>
  <si>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</si>
  <si>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</si>
  <si>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</si>
  <si>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</si>
  <si>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</si>
  <si>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</si>
  <si>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</si>
  <si>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</si>
  <si>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</si>
  <si>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</si>
  <si>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</si>
  <si>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</si>
  <si>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</si>
  <si>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</si>
  <si>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</si>
  <si>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</si>
  <si>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</si>
  <si>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</si>
  <si>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</si>
  <si>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</si>
  <si>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</si>
  <si>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</si>
  <si>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</si>
  <si>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</si>
  <si>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</si>
  <si>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</si>
  <si>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</si>
  <si>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</si>
  <si>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</si>
  <si>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</si>
  <si>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</si>
  <si>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</si>
  <si>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</si>
  <si>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</si>
  <si>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</si>
  <si>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</si>
  <si>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</si>
  <si>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</si>
  <si>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</si>
  <si>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</si>
  <si>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</si>
  <si>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</si>
  <si>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</si>
  <si>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</si>
  <si>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</si>
  <si>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</si>
  <si>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</si>
  <si>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</si>
  <si>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</si>
  <si>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</si>
  <si>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</si>
  <si>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</si>
  <si>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</si>
  <si>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</si>
  <si>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</si>
  <si>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</si>
  <si>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</si>
  <si>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</si>
  <si>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</si>
  <si>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</si>
  <si>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</si>
  <si>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</si>
  <si>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</si>
  <si>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</si>
  <si>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</si>
  <si>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</si>
  <si>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</si>
  <si>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</si>
  <si>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</si>
  <si>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</si>
  <si>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</si>
  <si>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</si>
  <si>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</si>
  <si>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</si>
  <si>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</si>
  <si>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</si>
  <si>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</si>
  <si>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</si>
  <si>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</si>
  <si>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</si>
  <si>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</si>
  <si>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</si>
  <si>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</si>
  <si>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</si>
  <si>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</si>
  <si>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</si>
  <si>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</si>
  <si>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</si>
  <si>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</si>
  <si>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</si>
  <si>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</si>
  <si>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</si>
  <si>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</si>
  <si>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</si>
  <si>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</si>
  <si>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</si>
  <si>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</si>
  <si>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</si>
  <si>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</si>
  <si>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</si>
  <si>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</si>
  <si>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</si>
  <si>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</si>
  <si>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</si>
  <si>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</si>
  <si>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</si>
  <si>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</si>
  <si>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</si>
  <si>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</si>
  <si>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</si>
  <si>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</si>
  <si>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</si>
  <si>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</si>
  <si>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</si>
  <si>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</si>
  <si>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</si>
  <si>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</si>
  <si>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</si>
  <si>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</si>
  <si>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</si>
  <si>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</si>
  <si>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</si>
  <si>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</si>
  <si>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</si>
  <si>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</si>
  <si>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</si>
  <si>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</si>
  <si>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</si>
  <si>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</si>
  <si>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</si>
  <si>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</si>
  <si>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</si>
  <si>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</si>
  <si>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</si>
  <si>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</si>
  <si>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</si>
  <si>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</si>
  <si>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</si>
  <si>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</si>
  <si>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</si>
  <si>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</si>
  <si>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</si>
  <si>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</si>
  <si>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</si>
  <si>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</si>
  <si>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</si>
  <si>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</si>
  <si>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</si>
  <si>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</si>
  <si>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</si>
  <si>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</si>
  <si>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</si>
  <si>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</si>
  <si>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</si>
  <si>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</si>
  <si>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</si>
  <si>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</si>
  <si>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</si>
  <si>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</si>
  <si>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</si>
  <si>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</si>
  <si>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</si>
  <si>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</si>
  <si>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</si>
  <si>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</si>
  <si>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</si>
  <si>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</si>
  <si>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</si>
  <si>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</si>
  <si>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</si>
  <si>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</si>
  <si>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</si>
  <si>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</si>
  <si>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</si>
  <si>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</si>
  <si>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</si>
  <si>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</si>
  <si>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</si>
  <si>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</si>
  <si>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</si>
  <si>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</si>
  <si>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</si>
  <si>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</si>
  <si>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</si>
  <si>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</si>
  <si>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</si>
  <si>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</si>
  <si>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</si>
  <si>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</si>
  <si>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</si>
  <si>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</si>
  <si>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</si>
  <si>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</si>
  <si>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</si>
  <si>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</si>
  <si>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</si>
  <si>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</si>
  <si>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</si>
  <si>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</si>
  <si>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</si>
  <si>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</si>
  <si>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</si>
  <si>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</si>
  <si>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</si>
  <si>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</si>
  <si>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</si>
  <si>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</si>
  <si>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</si>
  <si>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</si>
  <si>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</si>
  <si>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</si>
  <si>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</si>
  <si>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</si>
  <si>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</si>
  <si>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</si>
  <si>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</si>
  <si>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</si>
  <si>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</si>
  <si>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</si>
  <si>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</si>
  <si>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</si>
  <si>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</si>
  <si>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</si>
  <si>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</si>
  <si>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</si>
  <si>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</si>
  <si>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</si>
  <si>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</si>
  <si>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</si>
  <si>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</si>
  <si>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</si>
  <si>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</si>
  <si>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</si>
  <si>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</si>
  <si>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</si>
  <si>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</si>
  <si>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</si>
  <si>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</si>
  <si>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</si>
  <si>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</si>
  <si>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</si>
  <si>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</si>
  <si>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</si>
  <si>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</si>
  <si>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</si>
  <si>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</si>
  <si>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</si>
  <si>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</si>
  <si>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</si>
  <si>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</si>
  <si>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</si>
  <si>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</si>
  <si>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</si>
  <si>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</si>
  <si>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</si>
  <si>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</si>
  <si>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</si>
  <si>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</si>
  <si>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</si>
  <si>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</si>
  <si>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</si>
  <si>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</si>
  <si>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</si>
  <si>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</si>
  <si>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</si>
  <si>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</si>
  <si>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</si>
  <si>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</si>
  <si>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</si>
  <si>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</si>
  <si>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</si>
  <si>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</si>
  <si>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</si>
  <si>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</si>
  <si>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</si>
  <si>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</si>
  <si>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</si>
  <si>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</si>
  <si>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</si>
  <si>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</si>
  <si>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</si>
  <si>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</si>
  <si>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</si>
  <si>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</si>
  <si>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</si>
  <si>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</si>
  <si>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</si>
  <si>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</si>
  <si>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</si>
  <si>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</si>
  <si>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</si>
  <si>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</si>
  <si>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</si>
  <si>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</si>
  <si>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</si>
  <si>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</si>
  <si>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</si>
  <si>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</si>
  <si>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</si>
  <si>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</si>
  <si>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</si>
  <si>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</si>
  <si>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</si>
  <si>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</si>
  <si>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</si>
  <si>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</si>
  <si>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</si>
  <si>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</si>
  <si>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</si>
  <si>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</si>
  <si>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</si>
  <si>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</si>
  <si>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</si>
  <si>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</si>
  <si>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</si>
  <si>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</si>
  <si>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</si>
  <si>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</si>
  <si>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</si>
  <si>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</si>
  <si>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</si>
  <si>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</si>
  <si>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</si>
  <si>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</si>
  <si>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</si>
  <si>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</si>
  <si>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</si>
  <si>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</si>
  <si>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</si>
  <si>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</si>
  <si>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</si>
  <si>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</si>
  <si>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</si>
  <si>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</si>
  <si>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</si>
  <si>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</si>
  <si>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</si>
  <si>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</si>
  <si>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</si>
  <si>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</si>
  <si>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</si>
  <si>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</si>
  <si>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</si>
  <si>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</si>
  <si>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</si>
  <si>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</si>
  <si>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</si>
  <si>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</si>
  <si>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</si>
  <si>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</si>
  <si>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</si>
  <si>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</si>
  <si>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</si>
  <si>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</si>
  <si>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</si>
  <si>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</si>
  <si>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</si>
  <si>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</si>
  <si>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</si>
  <si>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</si>
  <si>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</si>
  <si>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</si>
  <si>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</si>
  <si>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</si>
  <si>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</si>
  <si>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</si>
  <si>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</si>
  <si>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</si>
  <si>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</si>
  <si>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</si>
  <si>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</si>
  <si>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</si>
  <si>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</si>
  <si>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</si>
  <si>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</si>
  <si>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</si>
  <si>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</si>
  <si>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</si>
  <si>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</si>
  <si>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</si>
  <si>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</si>
  <si>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</si>
  <si>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</si>
  <si>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</si>
  <si>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</si>
  <si>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</si>
  <si>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</si>
  <si>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</si>
  <si>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</si>
  <si>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</si>
  <si>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</si>
  <si>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</si>
  <si>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</si>
  <si>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</si>
  <si>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</si>
  <si>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</si>
  <si>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</si>
  <si>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</si>
  <si>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</si>
  <si>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</si>
  <si>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</si>
  <si>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</si>
  <si>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</si>
  <si>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</si>
  <si>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</si>
  <si>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</si>
  <si>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</si>
  <si>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</si>
  <si>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</si>
  <si>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</si>
  <si>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</si>
  <si>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</si>
  <si>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</si>
  <si>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</si>
  <si>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</si>
  <si>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</si>
  <si>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</si>
  <si>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</si>
  <si>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</si>
  <si>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</si>
  <si>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</si>
  <si>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</si>
  <si>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</si>
  <si>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</si>
  <si>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</si>
  <si>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</si>
  <si>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</si>
  <si>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</si>
  <si>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</si>
  <si>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</si>
  <si>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</si>
  <si>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</si>
  <si>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</si>
  <si>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</si>
  <si>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</si>
  <si>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</si>
  <si>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</si>
  <si>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</si>
  <si>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</si>
  <si>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</si>
  <si>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</si>
  <si>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</si>
  <si>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</si>
  <si>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</si>
  <si>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</si>
  <si>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</si>
  <si>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</si>
  <si>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</si>
  <si>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</si>
  <si>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</si>
  <si>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</si>
  <si>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</si>
  <si>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</si>
  <si>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</si>
  <si>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</si>
  <si>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</si>
  <si>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</si>
  <si>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</si>
  <si>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</si>
  <si>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</si>
  <si>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</si>
  <si>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</si>
  <si>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</si>
  <si>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</si>
  <si>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</si>
  <si>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</si>
  <si>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</si>
  <si>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</si>
  <si>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</si>
  <si>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</si>
  <si>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</si>
  <si>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</si>
  <si>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</si>
  <si>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</si>
  <si>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</si>
  <si>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</si>
  <si>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</si>
  <si>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</si>
  <si>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</si>
  <si>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</si>
  <si>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</si>
  <si>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</si>
  <si>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</si>
  <si>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</si>
  <si>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</si>
  <si>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</si>
  <si>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</si>
  <si>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</si>
  <si>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</si>
  <si>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</si>
  <si>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</si>
  <si>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</si>
  <si>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</si>
  <si>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</si>
  <si>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</si>
  <si>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</si>
  <si>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</si>
  <si>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</si>
  <si>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</si>
  <si>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</si>
  <si>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</si>
  <si>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</si>
  <si>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</si>
  <si>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</si>
  <si>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</si>
  <si>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</si>
  <si>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</si>
  <si>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</si>
  <si>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</si>
  <si>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</si>
  <si>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</si>
  <si>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</si>
  <si>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</si>
  <si>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</si>
  <si>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</si>
  <si>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</si>
  <si>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</si>
  <si>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</si>
  <si>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</si>
  <si>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</si>
  <si>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</si>
  <si>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</si>
  <si>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</si>
  <si>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</si>
  <si>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</si>
  <si>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</si>
  <si>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</si>
  <si>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</si>
  <si>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</si>
  <si>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</si>
  <si>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</si>
  <si>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</si>
  <si>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</si>
  <si>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</si>
  <si>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</si>
  <si>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</si>
  <si>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</si>
  <si>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</si>
  <si>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</si>
  <si>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</si>
  <si>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</si>
  <si>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</si>
  <si>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</si>
  <si>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</si>
  <si>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</si>
  <si>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</si>
  <si>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</si>
  <si>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</si>
  <si>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</si>
  <si>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</si>
  <si>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</si>
  <si>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</si>
  <si>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</si>
  <si>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</si>
  <si>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</si>
  <si>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</si>
  <si>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</si>
  <si>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</si>
  <si>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</si>
  <si>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</si>
  <si>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</si>
  <si>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</si>
  <si>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</si>
  <si>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</si>
  <si>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</si>
  <si>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</si>
  <si>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</si>
  <si>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</si>
  <si>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</si>
  <si>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</si>
  <si>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</si>
  <si>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</si>
  <si>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</si>
  <si>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</si>
  <si>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</si>
  <si>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</si>
  <si>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</si>
  <si>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</si>
  <si>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</si>
  <si>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</si>
  <si>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</si>
  <si>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</si>
  <si>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</si>
  <si>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</si>
  <si>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</si>
  <si>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</si>
  <si>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</si>
  <si>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</si>
  <si>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</si>
  <si>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</si>
  <si>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</si>
  <si>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</si>
  <si>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</si>
  <si>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</si>
  <si>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</si>
  <si>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</si>
  <si>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</si>
  <si>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</si>
  <si>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</si>
  <si>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</si>
  <si>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</si>
  <si>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</si>
  <si>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</si>
  <si>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</si>
  <si>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</si>
  <si>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</si>
  <si>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</si>
  <si>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</si>
  <si>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</si>
  <si>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</si>
  <si>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</si>
  <si>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</si>
  <si>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</si>
  <si>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</si>
  <si>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</si>
  <si>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</si>
  <si>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</si>
  <si>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</si>
  <si>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</si>
  <si>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</si>
  <si>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</si>
  <si>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</si>
  <si>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</si>
  <si>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</si>
  <si>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</si>
  <si>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</si>
  <si>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</si>
  <si>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</si>
  <si>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</si>
  <si>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</si>
  <si>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</si>
  <si>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</si>
  <si>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</si>
  <si>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</si>
  <si>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</si>
  <si>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</si>
  <si>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</si>
  <si>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</si>
  <si>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</si>
  <si>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</si>
  <si>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</si>
  <si>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</si>
  <si>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</si>
  <si>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</si>
  <si>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</si>
  <si>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</si>
  <si>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</si>
  <si>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</si>
  <si>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</si>
  <si>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</si>
  <si>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</si>
  <si>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</si>
  <si>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</si>
  <si>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</si>
  <si>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</si>
  <si>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</si>
  <si>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</si>
  <si>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</si>
  <si>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</si>
  <si>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</si>
  <si>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</si>
  <si>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</si>
  <si>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</si>
  <si>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</si>
  <si>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</si>
  <si>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</si>
  <si>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</si>
  <si>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</si>
  <si>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</si>
  <si>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</si>
  <si>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</si>
  <si>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</si>
  <si>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</si>
  <si>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</si>
  <si>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</si>
  <si>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</si>
  <si>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</si>
  <si>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</si>
  <si>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</si>
  <si>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</si>
  <si>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</si>
  <si>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</si>
  <si>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</si>
  <si>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</si>
  <si>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</si>
  <si>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</si>
  <si>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</si>
  <si>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</si>
  <si>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</si>
  <si>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</si>
  <si>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</si>
  <si>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</si>
  <si>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</si>
  <si>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</si>
  <si>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</si>
  <si>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</si>
  <si>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</si>
  <si>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</si>
  <si>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</si>
  <si>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</si>
  <si>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</si>
  <si>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</si>
  <si>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</si>
  <si>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</si>
  <si>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</si>
  <si>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</si>
  <si>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</si>
  <si>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</si>
  <si>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</si>
  <si>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</si>
  <si>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</si>
  <si>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</si>
  <si>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</si>
  <si>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</si>
  <si>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</si>
  <si>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</si>
  <si>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</si>
  <si>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</si>
  <si>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</si>
  <si>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</si>
  <si>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</si>
  <si>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</si>
  <si>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</si>
  <si>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</si>
  <si>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</si>
  <si>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</si>
  <si>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</si>
  <si>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</si>
  <si>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</si>
  <si>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</si>
  <si>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</si>
  <si>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</si>
  <si>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</si>
  <si>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</si>
  <si>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</si>
  <si>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</si>
  <si>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</si>
  <si>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</si>
  <si>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</si>
  <si>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</si>
  <si>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</si>
  <si>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</si>
  <si>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</si>
  <si>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</si>
  <si>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</si>
  <si>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</si>
  <si>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</si>
  <si>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</si>
  <si>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</si>
  <si>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</si>
  <si>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</si>
  <si>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</si>
  <si>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</si>
  <si>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</si>
  <si>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</si>
  <si>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</si>
  <si>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</si>
  <si>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</si>
  <si>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</si>
  <si>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</si>
  <si>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</si>
  <si>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</si>
  <si>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</si>
  <si>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</si>
  <si>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</si>
  <si>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</si>
  <si>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</si>
  <si>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</si>
  <si>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</si>
  <si>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</si>
  <si>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</si>
  <si>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</si>
  <si>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</si>
  <si>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</si>
  <si>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</si>
  <si>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</si>
  <si>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</si>
  <si>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</si>
  <si>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</si>
  <si>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</si>
  <si>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</si>
  <si>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</si>
  <si>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</si>
  <si>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</si>
  <si>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</si>
  <si>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</si>
  <si>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</si>
  <si>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</si>
  <si>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</si>
  <si>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</si>
  <si>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</si>
  <si>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</si>
  <si>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</si>
  <si>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</si>
  <si>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</si>
  <si>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</si>
  <si>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</si>
  <si>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</si>
  <si>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</si>
  <si>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</si>
  <si>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</si>
  <si>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</si>
  <si>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</si>
  <si>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</si>
  <si>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</si>
  <si>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</si>
  <si>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</si>
  <si>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</si>
  <si>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</si>
  <si>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</si>
  <si>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</si>
  <si>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</si>
  <si>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</si>
  <si>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</si>
  <si>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</si>
  <si>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</si>
  <si>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</si>
  <si>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</si>
  <si>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</si>
  <si>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</si>
  <si>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</si>
  <si>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</si>
  <si>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</si>
  <si>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</si>
  <si>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</si>
  <si>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</si>
  <si>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</si>
  <si>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</si>
  <si>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</si>
  <si>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</si>
  <si>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</si>
  <si>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</si>
  <si>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</si>
  <si>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</si>
  <si>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</si>
  <si>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</si>
  <si>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</si>
  <si>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</si>
  <si>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</si>
  <si>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</si>
  <si>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</si>
  <si>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</si>
  <si>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</si>
  <si>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</si>
  <si>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</si>
  <si>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</si>
  <si>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</si>
  <si>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</si>
  <si>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</si>
  <si>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</si>
  <si>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</si>
  <si>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</si>
  <si>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</si>
  <si>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</si>
  <si>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</si>
  <si>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</si>
  <si>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</si>
  <si>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</si>
  <si>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</si>
  <si>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</si>
  <si>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</si>
  <si>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</si>
  <si>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</si>
  <si>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</si>
  <si>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</si>
  <si>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</si>
  <si>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</si>
  <si>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</si>
  <si>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</si>
  <si>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</si>
  <si>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</si>
  <si>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</si>
  <si>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</si>
  <si>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</si>
  <si>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</si>
  <si>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</si>
  <si>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</si>
  <si>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</si>
  <si>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</si>
  <si>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</si>
  <si>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</si>
  <si>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</si>
  <si>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</si>
  <si>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</si>
  <si>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</si>
  <si>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</si>
  <si>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</si>
  <si>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</si>
  <si>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</si>
  <si>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</si>
  <si>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</si>
  <si>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</si>
  <si>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</si>
  <si>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</si>
  <si>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</si>
  <si>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</si>
  <si>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</si>
  <si>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</si>
  <si>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</si>
  <si>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</si>
  <si>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</si>
  <si>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</si>
  <si>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</si>
  <si>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</si>
  <si>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</si>
  <si>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</si>
  <si>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</si>
  <si>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</si>
  <si>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</si>
  <si>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</si>
  <si>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</si>
  <si>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</si>
  <si>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</si>
  <si>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</si>
  <si>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</si>
  <si>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</si>
  <si>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</si>
  <si>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</si>
  <si>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</si>
  <si>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</si>
  <si>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</si>
  <si>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</si>
  <si>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</si>
  <si>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</si>
  <si>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</si>
  <si>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</si>
  <si>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</si>
  <si>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</si>
  <si>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</si>
  <si>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</si>
  <si>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</si>
  <si>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</si>
  <si>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</si>
  <si>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</si>
  <si>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</si>
  <si>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</si>
  <si>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</si>
  <si>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</si>
  <si>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</si>
  <si>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</si>
  <si>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</si>
  <si>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</si>
  <si>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</si>
  <si>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</si>
  <si>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</si>
  <si>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</si>
  <si>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</si>
  <si>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</si>
  <si>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</si>
  <si>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</si>
  <si>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</si>
  <si>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</si>
  <si>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</si>
  <si>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</si>
  <si>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</si>
  <si>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</si>
  <si>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</si>
  <si>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</si>
  <si>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</si>
  <si>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</si>
  <si>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</si>
  <si>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</si>
  <si>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</si>
  <si>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</si>
  <si>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</si>
  <si>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</si>
  <si>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</si>
  <si>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</si>
  <si>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</si>
  <si>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</si>
  <si>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</si>
  <si>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</si>
  <si>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</si>
  <si>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</si>
  <si>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</si>
  <si>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</si>
  <si>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</si>
  <si>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</si>
  <si>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</si>
  <si>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</si>
  <si>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</si>
  <si>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</si>
  <si>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</si>
  <si>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</si>
  <si>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</si>
  <si>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</si>
  <si>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</si>
  <si>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</si>
  <si>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</si>
  <si>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</si>
  <si>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</si>
  <si>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</si>
  <si>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</si>
  <si>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</si>
  <si>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</si>
  <si>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</si>
  <si>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</si>
  <si>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</si>
  <si>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</si>
  <si>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</si>
  <si>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</si>
  <si>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</si>
  <si>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</si>
  <si>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</si>
  <si>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</si>
  <si>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</si>
  <si>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</si>
  <si>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</si>
  <si>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</si>
  <si>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</si>
  <si>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</si>
  <si>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</si>
  <si>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</si>
  <si>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</si>
  <si>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</si>
  <si>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</si>
  <si>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</si>
  <si>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</si>
  <si>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</si>
  <si>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</si>
  <si>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</si>
  <si>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</si>
  <si>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</si>
  <si>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</si>
  <si>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</si>
  <si>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</si>
  <si>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</si>
  <si>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</si>
  <si>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</si>
  <si>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</si>
  <si>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</si>
  <si>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</si>
  <si>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</si>
  <si>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</si>
  <si>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</si>
  <si>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</si>
  <si>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</si>
  <si>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</si>
  <si>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</si>
  <si>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</si>
  <si>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</si>
  <si>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</si>
  <si>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</si>
  <si>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</si>
  <si>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</si>
  <si>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</si>
  <si>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</si>
  <si>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</si>
  <si>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</si>
  <si>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</si>
  <si>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</si>
  <si>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</si>
  <si>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</si>
  <si>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</si>
  <si>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</si>
  <si>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</si>
  <si>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</si>
  <si>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</si>
  <si>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</si>
  <si>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</si>
  <si>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</si>
  <si>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</si>
  <si>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</si>
  <si>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</si>
  <si>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</si>
  <si>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</si>
  <si>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</si>
  <si>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</si>
  <si>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</si>
  <si>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</si>
  <si>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</si>
  <si>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</si>
  <si>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</si>
  <si>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</si>
  <si>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</si>
  <si>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</si>
  <si>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</si>
  <si>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</si>
  <si>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</si>
  <si>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</si>
  <si>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</si>
  <si>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</si>
  <si>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</si>
  <si>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</si>
  <si>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</si>
  <si>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</si>
  <si>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</si>
  <si>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</si>
  <si>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</si>
  <si>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</si>
  <si>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</si>
  <si>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</si>
  <si>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</si>
  <si>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</si>
  <si>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</si>
  <si>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</si>
  <si>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</si>
  <si>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</si>
  <si>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</si>
  <si>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</si>
  <si>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</si>
  <si>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</si>
  <si>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</si>
  <si>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</si>
  <si>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</si>
  <si>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</si>
  <si>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</si>
  <si>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</si>
  <si>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</si>
  <si>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</si>
  <si>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</si>
  <si>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</si>
  <si>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</si>
  <si>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</si>
  <si>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</si>
  <si>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</si>
  <si>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</si>
  <si>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</si>
  <si>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</si>
  <si>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</si>
  <si>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</si>
  <si>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</si>
  <si>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</si>
  <si>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</si>
  <si>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</si>
  <si>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</si>
  <si>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</si>
  <si>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</si>
  <si>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</si>
  <si>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</si>
  <si>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</si>
  <si>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</si>
  <si>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</si>
  <si>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</si>
  <si>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</si>
  <si>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</si>
  <si>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</si>
  <si>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</si>
  <si>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</si>
  <si>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</si>
  <si>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</si>
  <si>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</si>
  <si>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</si>
  <si>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</si>
  <si>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</si>
  <si>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</si>
  <si>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</si>
  <si>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</si>
  <si>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</si>
  <si>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</si>
  <si>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</si>
  <si>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</si>
  <si>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</si>
  <si>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</si>
  <si>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</si>
  <si>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</si>
  <si>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</si>
  <si>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</si>
  <si>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</si>
  <si>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</si>
  <si>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</si>
  <si>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</si>
  <si>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</si>
  <si>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</si>
  <si>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</si>
  <si>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</si>
  <si>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</si>
  <si>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</si>
  <si>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</si>
  <si>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</si>
  <si>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</si>
  <si>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</si>
  <si>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</si>
  <si>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</si>
  <si>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</si>
  <si>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</si>
  <si>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</si>
  <si>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</si>
  <si>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</si>
  <si>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</si>
  <si>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</si>
  <si>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</si>
  <si>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</si>
  <si>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</si>
  <si>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</si>
  <si>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</si>
  <si>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</si>
  <si>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</si>
  <si>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</si>
  <si>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</si>
  <si>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</si>
  <si>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</si>
  <si>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</si>
  <si>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</si>
  <si>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</si>
  <si>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</si>
  <si>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</si>
  <si>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</si>
  <si>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</si>
  <si>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</si>
  <si>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</si>
  <si>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</si>
  <si>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</si>
  <si>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</si>
  <si>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</si>
  <si>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</si>
  <si>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</si>
  <si>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</si>
  <si>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</si>
  <si>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</si>
  <si>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</si>
  <si>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</si>
  <si>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</si>
  <si>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</si>
  <si>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</si>
  <si>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</si>
  <si>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</si>
  <si>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</si>
  <si>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</si>
  <si>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</si>
  <si>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</si>
  <si>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</si>
  <si>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</si>
  <si>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</si>
  <si>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</si>
  <si>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</si>
  <si>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</si>
  <si>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</si>
  <si>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</si>
  <si>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</si>
  <si>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</si>
  <si>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</si>
  <si>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</si>
  <si>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</si>
  <si>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</si>
  <si>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</si>
  <si>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</si>
  <si>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</si>
  <si>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</si>
  <si>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</si>
  <si>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</si>
  <si>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</si>
  <si>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</si>
  <si>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</si>
  <si>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</si>
  <si>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</si>
  <si>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</si>
  <si>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</si>
  <si>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</si>
  <si>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</si>
  <si>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</si>
  <si>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</si>
  <si>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</si>
  <si>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</si>
  <si>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</si>
  <si>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</si>
  <si>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</si>
  <si>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</si>
  <si>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</si>
  <si>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</si>
  <si>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</si>
  <si>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</si>
  <si>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</si>
  <si>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</si>
  <si>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</si>
  <si>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</si>
  <si>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</si>
  <si>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</si>
  <si>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</si>
  <si>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</si>
  <si>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</si>
  <si>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</si>
  <si>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</si>
  <si>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</si>
  <si>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</si>
  <si>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</si>
  <si>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</si>
  <si>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</si>
  <si>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</si>
  <si>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</si>
  <si>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</si>
  <si>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</si>
  <si>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</si>
  <si>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</si>
  <si>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</si>
  <si>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</si>
  <si>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</si>
  <si>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</si>
  <si>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</si>
  <si>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</si>
  <si>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</si>
  <si>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</si>
  <si>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</si>
  <si>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</si>
  <si>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</si>
  <si>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</si>
  <si>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</si>
  <si>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</si>
  <si>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</si>
  <si>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</si>
  <si>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</si>
  <si>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</si>
  <si>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</si>
  <si>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</si>
  <si>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</si>
  <si>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</si>
  <si>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</si>
  <si>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</si>
  <si>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</si>
  <si>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</si>
  <si>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</si>
  <si>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</si>
  <si>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</si>
  <si>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</si>
  <si>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</si>
  <si>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</si>
  <si>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</si>
  <si>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</si>
  <si>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</si>
  <si>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</si>
  <si>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</si>
  <si>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</si>
  <si>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</si>
  <si>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</si>
  <si>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</si>
  <si>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</si>
  <si>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</si>
  <si>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</si>
  <si>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</si>
  <si>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</si>
  <si>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</si>
  <si>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</si>
  <si>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</si>
  <si>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</si>
  <si>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</si>
  <si>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</si>
  <si>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</si>
  <si>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</si>
  <si>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</si>
  <si>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</si>
  <si>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</si>
  <si>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</si>
  <si>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</si>
  <si>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</si>
  <si>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</si>
  <si>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</si>
  <si>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</si>
  <si>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</si>
  <si>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</si>
  <si>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</si>
  <si>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</si>
  <si>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</si>
  <si>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</si>
  <si>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</si>
  <si>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</si>
  <si>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</si>
  <si>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</si>
  <si>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</si>
  <si>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</si>
  <si>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</si>
  <si>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</si>
  <si>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</si>
  <si>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</si>
  <si>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</si>
  <si>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</si>
  <si>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</si>
  <si>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</si>
  <si>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</si>
  <si>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</si>
  <si>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</si>
  <si>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</si>
  <si>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</si>
  <si>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</si>
  <si>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</si>
  <si>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</si>
  <si>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</si>
  <si>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</si>
  <si>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</si>
  <si>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</si>
  <si>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</si>
  <si>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</si>
  <si>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</si>
  <si>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</si>
  <si>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</si>
  <si>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</si>
  <si>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</si>
  <si>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</si>
  <si>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</si>
  <si>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</si>
  <si>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</si>
  <si>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</si>
  <si>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</si>
  <si>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</si>
  <si>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</si>
  <si>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</si>
  <si>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</si>
  <si>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</si>
  <si>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</si>
  <si>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</si>
  <si>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</si>
  <si>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</si>
  <si>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</si>
  <si>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</si>
  <si>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</si>
  <si>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</si>
  <si>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</si>
  <si>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</si>
  <si>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</si>
  <si>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</si>
  <si>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</si>
  <si>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</si>
  <si>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</si>
  <si>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</si>
  <si>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</si>
  <si>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</si>
  <si>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</si>
  <si>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</si>
  <si>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</si>
  <si>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</si>
  <si>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</si>
  <si>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</si>
  <si>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</si>
  <si>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</si>
  <si>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</si>
  <si>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</si>
  <si>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</si>
  <si>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</si>
  <si>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</si>
  <si>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</si>
  <si>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</si>
  <si>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</si>
  <si>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</si>
  <si>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</si>
  <si>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</si>
  <si>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</si>
  <si>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</si>
  <si>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</si>
  <si>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</si>
  <si>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</si>
  <si>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</si>
  <si>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</si>
  <si>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</si>
  <si>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</si>
  <si>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</si>
  <si>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</si>
  <si>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</si>
  <si>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</si>
  <si>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</si>
  <si>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</si>
  <si>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</si>
  <si>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</si>
  <si>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</si>
  <si>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</si>
  <si>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</si>
  <si>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</si>
  <si>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</si>
  <si>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</si>
  <si>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</si>
  <si>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</si>
  <si>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</si>
  <si>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</si>
  <si>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</si>
  <si>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</si>
  <si>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</si>
  <si>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</si>
  <si>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</si>
  <si>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</si>
  <si>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</si>
  <si>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</si>
  <si>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</si>
  <si>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</si>
  <si>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</si>
  <si>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</si>
  <si>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</si>
  <si>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</si>
  <si>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</si>
  <si>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</si>
  <si>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</si>
  <si>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</si>
  <si>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</si>
  <si>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</si>
  <si>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</si>
  <si>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</si>
  <si>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</si>
  <si>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</si>
  <si>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</si>
  <si>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</si>
  <si>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</si>
  <si>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</si>
  <si>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</si>
  <si>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</si>
  <si>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</si>
  <si>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</si>
  <si>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</si>
  <si>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</si>
  <si>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</si>
  <si>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</si>
  <si>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</si>
  <si>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</si>
  <si>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</si>
  <si>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</si>
  <si>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</si>
  <si>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</si>
  <si>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</si>
  <si>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</si>
  <si>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</si>
  <si>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</si>
  <si>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</si>
  <si>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</si>
  <si>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</si>
  <si>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</si>
  <si>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</si>
  <si>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</si>
  <si>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</si>
  <si>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</si>
  <si>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</si>
  <si>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</si>
  <si>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</si>
  <si>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</si>
  <si>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</si>
  <si>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</si>
  <si>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</si>
  <si>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</si>
  <si>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</si>
  <si>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</si>
  <si>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</si>
  <si>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</si>
  <si>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</si>
  <si>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</si>
  <si>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</si>
  <si>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</si>
  <si>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</si>
  <si>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</si>
  <si>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</si>
  <si>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</si>
  <si>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</si>
  <si>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</si>
  <si>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</si>
  <si>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</si>
  <si>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</si>
  <si>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</si>
  <si>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</si>
  <si>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</si>
  <si>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</si>
  <si>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</si>
  <si>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</si>
  <si>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</si>
  <si>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</si>
  <si>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</si>
  <si>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</si>
  <si>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</si>
  <si>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</si>
  <si>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</si>
  <si>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</si>
  <si>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</si>
  <si>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</si>
  <si>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</si>
  <si>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</si>
  <si>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</si>
  <si>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</si>
  <si>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</si>
  <si>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</si>
  <si>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</si>
  <si>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</si>
  <si>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</si>
  <si>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</si>
  <si>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</si>
  <si>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</si>
  <si>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</si>
  <si>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</si>
  <si>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</si>
  <si>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</si>
  <si>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</si>
  <si>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</si>
  <si>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</si>
  <si>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</si>
  <si>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</si>
  <si>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</si>
  <si>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</si>
  <si>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</si>
  <si>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</si>
  <si>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</si>
  <si>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</si>
  <si>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</si>
  <si>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</si>
  <si>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</si>
  <si>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</si>
  <si>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</si>
  <si>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</si>
  <si>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</si>
  <si>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</si>
  <si>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</si>
  <si>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</si>
  <si>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</si>
  <si>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</si>
  <si>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</si>
  <si>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</si>
  <si>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</si>
  <si>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</si>
  <si>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</si>
  <si>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</si>
  <si>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</si>
  <si>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</si>
  <si>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</si>
  <si>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</si>
  <si>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</si>
  <si>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</si>
  <si>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</si>
  <si>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</si>
  <si>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</si>
  <si>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</si>
  <si>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</si>
  <si>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</si>
  <si>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</si>
  <si>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</si>
  <si>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</si>
  <si>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</si>
  <si>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</si>
  <si>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</si>
  <si>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</si>
  <si>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</si>
  <si>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</si>
  <si>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</si>
  <si>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</si>
  <si>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</si>
  <si>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</si>
  <si>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</si>
  <si>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</si>
  <si>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</si>
  <si>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</si>
  <si>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</si>
  <si>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</si>
  <si>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</si>
  <si>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</si>
  <si>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</si>
  <si>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</si>
  <si>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</si>
  <si>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</si>
  <si>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</si>
  <si>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</si>
  <si>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</si>
  <si>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</si>
  <si>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</si>
  <si>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</si>
  <si>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</si>
  <si>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</si>
  <si>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</si>
  <si>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</si>
  <si>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</si>
  <si>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</si>
  <si>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</si>
  <si>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</si>
  <si>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</si>
  <si>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</si>
  <si>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</si>
  <si>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</si>
  <si>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</si>
  <si>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</si>
  <si>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</si>
  <si>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</si>
  <si>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</si>
  <si>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</si>
  <si>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</si>
  <si>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</si>
  <si>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</si>
  <si>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</si>
  <si>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</si>
  <si>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</si>
  <si>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</si>
  <si>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</si>
  <si>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</si>
  <si>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</si>
  <si>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</si>
  <si>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</si>
  <si>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</si>
  <si>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</si>
  <si>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</si>
  <si>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</si>
  <si>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</si>
  <si>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</si>
  <si>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</si>
  <si>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</si>
  <si>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</si>
  <si>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</si>
  <si>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</si>
  <si>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</si>
  <si>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</si>
  <si>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</si>
  <si>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</si>
  <si>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</si>
  <si>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</si>
  <si>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</si>
  <si>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</si>
  <si>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</si>
  <si>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</si>
  <si>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</si>
  <si>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</si>
  <si>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</si>
  <si>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</si>
  <si>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</si>
  <si>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</si>
  <si>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</si>
  <si>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</si>
  <si>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</si>
  <si>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</si>
  <si>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</si>
  <si>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</si>
  <si>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</si>
  <si>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</si>
  <si>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</si>
  <si>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</si>
  <si>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</si>
  <si>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</si>
  <si>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</si>
  <si>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</si>
  <si>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</si>
  <si>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</si>
  <si>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</si>
  <si>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</si>
  <si>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</si>
  <si>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</si>
  <si>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</si>
  <si>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</si>
  <si>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</si>
  <si>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</si>
  <si>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</si>
  <si>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</si>
  <si>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</si>
  <si>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</si>
  <si>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</si>
  <si>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</si>
  <si>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</si>
  <si>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</si>
  <si>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</si>
  <si>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</si>
  <si>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</si>
  <si>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</si>
  <si>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</si>
  <si>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</si>
  <si>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</si>
  <si>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</si>
  <si>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</si>
  <si>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</si>
  <si>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</si>
  <si>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</si>
  <si>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</si>
  <si>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</si>
  <si>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</si>
  <si>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</si>
  <si>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</si>
  <si>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</si>
  <si>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</si>
  <si>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</si>
  <si>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</si>
  <si>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</si>
  <si>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</si>
  <si>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</si>
  <si>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</si>
  <si>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</si>
  <si>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</si>
  <si>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</si>
  <si>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</si>
  <si>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</si>
  <si>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</si>
  <si>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</si>
  <si>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</si>
  <si>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</si>
  <si>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</si>
  <si>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</si>
  <si>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</si>
  <si>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</si>
  <si>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</si>
  <si>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</si>
  <si>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</si>
  <si>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</si>
  <si>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</si>
  <si>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</si>
  <si>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</si>
  <si>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</si>
  <si>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</si>
  <si>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</si>
  <si>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</si>
  <si>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</si>
  <si>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</si>
  <si>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</si>
  <si>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</si>
  <si>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</si>
  <si>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</si>
  <si>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</si>
  <si>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</si>
  <si>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</si>
  <si>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</si>
  <si>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</si>
  <si>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</si>
  <si>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</si>
  <si>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</si>
  <si>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</si>
  <si>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</si>
  <si>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</si>
  <si>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</si>
  <si>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</si>
  <si>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</si>
  <si>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</si>
  <si>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</si>
  <si>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</si>
  <si>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</si>
  <si>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</si>
  <si>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</si>
  <si>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</si>
  <si>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</si>
  <si>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</si>
  <si>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</si>
  <si>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</si>
  <si>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</si>
  <si>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</si>
  <si>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</si>
  <si>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</si>
  <si>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</si>
  <si>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</si>
  <si>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</si>
  <si>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</si>
  <si>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</si>
  <si>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</si>
  <si>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</si>
  <si>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</si>
  <si>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</si>
  <si>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</si>
  <si>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</si>
  <si>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</si>
  <si>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</si>
  <si>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</si>
  <si>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</si>
  <si>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</si>
  <si>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</si>
  <si>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</si>
  <si>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</si>
  <si>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</si>
  <si>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</si>
  <si>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</si>
  <si>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</si>
  <si>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</si>
  <si>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</si>
  <si>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</si>
  <si>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</si>
  <si>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</si>
  <si>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</si>
  <si>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</si>
  <si>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</si>
  <si>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</si>
  <si>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</si>
  <si>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</si>
  <si>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</si>
  <si>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</si>
  <si>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</si>
  <si>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</si>
  <si>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</si>
  <si>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</si>
  <si>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</si>
  <si>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</si>
  <si>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</si>
  <si>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</si>
  <si>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</si>
  <si>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</si>
  <si>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</si>
  <si>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</si>
  <si>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</si>
  <si>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</si>
  <si>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</si>
  <si>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</si>
  <si>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</si>
  <si>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</si>
  <si>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</si>
  <si>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</si>
  <si>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</si>
  <si>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</si>
  <si>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</si>
  <si>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</si>
  <si>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</si>
  <si>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</si>
  <si>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</si>
  <si>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</si>
  <si>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</si>
  <si>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</si>
  <si>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</si>
  <si>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</si>
  <si>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</si>
  <si>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</si>
  <si>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</si>
  <si>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</si>
  <si>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</si>
  <si>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</si>
  <si>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</si>
  <si>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</si>
  <si>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</si>
  <si>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</si>
  <si>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</si>
  <si>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</si>
  <si>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</si>
  <si>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</si>
  <si>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</si>
  <si>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</si>
  <si>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</si>
  <si>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</si>
  <si>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</si>
  <si>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</si>
  <si>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</si>
  <si>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</si>
  <si>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</si>
  <si>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</si>
  <si>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</si>
  <si>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</si>
  <si>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</si>
  <si>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</si>
  <si>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</si>
  <si>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</si>
  <si>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</si>
  <si>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</si>
  <si>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</si>
  <si>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</si>
  <si>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</si>
  <si>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</si>
  <si>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</si>
  <si>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</si>
  <si>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</si>
  <si>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</si>
  <si>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</si>
  <si>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</si>
  <si>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</si>
  <si>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</si>
  <si>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</si>
  <si>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</si>
  <si>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</si>
  <si>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</si>
  <si>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</si>
  <si>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</si>
  <si>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</si>
  <si>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</si>
  <si>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</si>
  <si>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</si>
  <si>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</si>
  <si>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</si>
  <si>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</si>
  <si>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</si>
  <si>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</si>
  <si>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</si>
  <si>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</si>
  <si>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</si>
  <si>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</si>
  <si>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</si>
  <si>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</si>
  <si>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</si>
  <si>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</si>
  <si>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</si>
  <si>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</si>
  <si>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</si>
  <si>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</si>
  <si>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</si>
  <si>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</si>
  <si>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</si>
  <si>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</si>
  <si>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</si>
  <si>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</si>
  <si>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</si>
  <si>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</si>
  <si>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</si>
  <si>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</si>
  <si>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</si>
  <si>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</si>
  <si>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</si>
  <si>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</si>
  <si>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</si>
  <si>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</si>
  <si>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</si>
  <si>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</si>
  <si>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</si>
  <si>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</si>
  <si>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</si>
  <si>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</si>
  <si>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</si>
  <si>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</si>
  <si>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</si>
  <si>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</si>
  <si>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</si>
  <si>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</si>
  <si>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</si>
  <si>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</si>
  <si>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</si>
  <si>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</si>
  <si>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</si>
  <si>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</si>
  <si>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</si>
  <si>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</si>
  <si>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</si>
  <si>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</si>
  <si>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</si>
  <si>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</si>
  <si>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</si>
  <si>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</si>
  <si>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</si>
  <si>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</si>
  <si>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</si>
  <si>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</si>
  <si>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</si>
  <si>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</si>
  <si>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</si>
  <si>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</si>
  <si>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</si>
  <si>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</si>
  <si>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</si>
  <si>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</si>
  <si>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</si>
  <si>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</si>
  <si>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</si>
  <si>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</si>
  <si>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</si>
  <si>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</si>
  <si>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</si>
  <si>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</si>
  <si>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</si>
  <si>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</si>
  <si>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</si>
  <si>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</si>
  <si>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</si>
  <si>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</si>
  <si>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</si>
  <si>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</si>
  <si>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</si>
  <si>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</si>
  <si>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</si>
  <si>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</si>
  <si>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</si>
  <si>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</si>
  <si>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</si>
  <si>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</si>
  <si>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</si>
  <si>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</si>
  <si>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</si>
  <si>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</si>
  <si>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</si>
  <si>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</si>
  <si>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</si>
  <si>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</si>
  <si>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</si>
  <si>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</si>
  <si>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</si>
  <si>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</si>
  <si>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</si>
  <si>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</si>
  <si>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</si>
  <si>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</si>
  <si>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</si>
  <si>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</si>
  <si>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</si>
  <si>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</si>
  <si>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</si>
  <si>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</si>
  <si>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</si>
  <si>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</si>
  <si>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</si>
  <si>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</si>
  <si>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</si>
  <si>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</si>
  <si>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</si>
  <si>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</si>
  <si>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</si>
  <si>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</si>
  <si>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</si>
  <si>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</si>
  <si>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</si>
  <si>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</si>
  <si>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</si>
  <si>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</si>
  <si>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</si>
  <si>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</si>
  <si>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</si>
  <si>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</si>
  <si>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</si>
  <si>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</si>
  <si>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</si>
  <si>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</si>
  <si>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</si>
  <si>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</si>
  <si>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</si>
  <si>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</si>
  <si>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</si>
  <si>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</si>
  <si>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</si>
  <si>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</si>
  <si>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</si>
  <si>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</si>
  <si>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</si>
  <si>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</si>
  <si>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</si>
  <si>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</si>
  <si>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</si>
  <si>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</si>
  <si>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</si>
  <si>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</si>
  <si>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</si>
  <si>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</si>
  <si>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</si>
  <si>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</si>
  <si>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</si>
  <si>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</si>
  <si>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</si>
  <si>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</si>
  <si>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</si>
  <si>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</si>
  <si>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</si>
  <si>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</si>
  <si>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</si>
  <si>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</si>
  <si>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</si>
  <si>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</si>
  <si>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</si>
  <si>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</si>
  <si>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</si>
  <si>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</si>
  <si>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</si>
  <si>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</si>
  <si>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</si>
  <si>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</si>
  <si>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</si>
  <si>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</si>
  <si>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</si>
  <si>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</si>
  <si>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</si>
  <si>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</si>
  <si>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</si>
  <si>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</si>
  <si>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</si>
  <si>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</si>
  <si>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</si>
  <si>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</si>
  <si>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</si>
  <si>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</si>
  <si>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</si>
  <si>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</si>
  <si>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</si>
  <si>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</si>
  <si>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</si>
  <si>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</si>
  <si>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</si>
  <si>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</si>
  <si>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</si>
  <si>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</si>
  <si>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</si>
  <si>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</si>
  <si>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</si>
  <si>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</si>
  <si>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</si>
  <si>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</si>
  <si>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</si>
  <si>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</si>
  <si>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</si>
  <si>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</si>
  <si>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</si>
  <si>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</si>
  <si>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</si>
  <si>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</si>
  <si>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</si>
  <si>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</si>
  <si>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</si>
  <si>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</si>
  <si>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</si>
  <si>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</si>
  <si>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</si>
  <si>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</si>
  <si>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</si>
  <si>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</si>
  <si>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</si>
  <si>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</si>
  <si>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</si>
  <si>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</si>
  <si>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</si>
  <si>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</si>
  <si>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</si>
  <si>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</si>
  <si>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</si>
  <si>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</si>
  <si>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</si>
  <si>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</si>
  <si>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</si>
  <si>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</si>
  <si>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</si>
  <si>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</si>
  <si>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</si>
  <si>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</si>
  <si>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</si>
  <si>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</si>
  <si>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</si>
  <si>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</si>
  <si>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</si>
  <si>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</si>
  <si>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</si>
  <si>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</si>
  <si>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</si>
  <si>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</si>
  <si>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</si>
  <si>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</si>
  <si>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</si>
  <si>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</si>
  <si>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</si>
  <si>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</si>
  <si>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</si>
  <si>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</si>
  <si>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</si>
  <si>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</si>
  <si>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</si>
  <si>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</si>
  <si>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</si>
  <si>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</si>
  <si>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</si>
  <si>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</si>
  <si>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</si>
  <si>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</si>
  <si>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</si>
  <si>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</si>
  <si>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</si>
  <si>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</si>
  <si>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</si>
  <si>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</si>
  <si>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</si>
  <si>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</si>
  <si>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</si>
  <si>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</si>
  <si>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</si>
  <si>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</si>
  <si>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</si>
  <si>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</si>
  <si>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</si>
  <si>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</si>
  <si>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</si>
  <si>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</si>
  <si>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</si>
  <si>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</si>
  <si>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</si>
  <si>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</si>
  <si>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</si>
  <si>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</si>
  <si>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</si>
  <si>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</si>
  <si>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</si>
  <si>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</si>
  <si>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</si>
  <si>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</si>
  <si>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</si>
  <si>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</si>
  <si>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</si>
  <si>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</si>
  <si>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</si>
  <si>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</si>
  <si>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</si>
  <si>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</si>
  <si>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</si>
  <si>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</si>
  <si>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</si>
  <si>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</si>
  <si>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</si>
  <si>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</si>
  <si>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</si>
  <si>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</si>
  <si>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</si>
  <si>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</si>
  <si>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</si>
  <si>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</si>
  <si>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</si>
  <si>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</si>
  <si>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</si>
  <si>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</si>
  <si>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</si>
  <si>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</si>
  <si>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</si>
  <si>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</si>
  <si>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</si>
  <si>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</si>
  <si>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</si>
  <si>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</si>
  <si>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</si>
  <si>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</si>
  <si>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</si>
  <si>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</si>
  <si>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</si>
  <si>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</si>
  <si>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</si>
  <si>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</si>
  <si>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</si>
  <si>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</si>
  <si>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</si>
  <si>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</si>
  <si>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</si>
  <si>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</si>
  <si>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</si>
  <si>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</si>
  <si>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</si>
  <si>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</si>
  <si>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</si>
  <si>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</si>
  <si>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</si>
  <si>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</si>
  <si>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</si>
  <si>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</si>
  <si>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</si>
  <si>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</si>
  <si>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</si>
  <si>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</si>
  <si>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</si>
  <si>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</si>
  <si>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</si>
  <si>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</si>
  <si>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</si>
  <si>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</si>
  <si>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</si>
  <si>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</si>
  <si>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</si>
  <si>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</si>
  <si>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</si>
  <si>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</si>
  <si>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</si>
  <si>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</si>
  <si>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</si>
  <si>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</si>
  <si>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</si>
  <si>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</si>
  <si>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</si>
  <si>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</si>
  <si>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</si>
  <si>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</si>
  <si>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</si>
  <si>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</si>
  <si>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</si>
  <si>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</si>
  <si>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</si>
  <si>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</si>
  <si>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</si>
  <si>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</si>
  <si>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</si>
  <si>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</si>
  <si>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</si>
  <si>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</si>
  <si>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</si>
  <si>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</si>
  <si>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</si>
  <si>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</si>
  <si>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</si>
  <si>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</si>
  <si>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</si>
  <si>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</si>
  <si>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</si>
  <si>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</si>
  <si>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</si>
  <si>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</si>
  <si>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</si>
  <si>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</si>
  <si>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</si>
  <si>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</si>
  <si>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</si>
  <si>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</si>
  <si>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</si>
  <si>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</si>
  <si>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</si>
  <si>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</si>
  <si>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</si>
  <si>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</si>
  <si>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</si>
  <si>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</si>
  <si>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</si>
  <si>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</si>
  <si>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</si>
  <si>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</si>
  <si>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</si>
  <si>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</si>
  <si>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</si>
  <si>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</si>
  <si>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</si>
  <si>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</si>
  <si>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</si>
  <si>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</si>
  <si>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</si>
  <si>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</si>
  <si>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</si>
  <si>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</si>
  <si>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</si>
  <si>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</si>
  <si>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</si>
  <si>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</si>
  <si>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</si>
  <si>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</si>
  <si>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</si>
  <si>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</si>
  <si>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</si>
  <si>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</si>
  <si>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</si>
  <si>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</si>
  <si>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</si>
  <si>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</si>
  <si>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</si>
  <si>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</si>
  <si>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</si>
  <si>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</si>
  <si>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</si>
  <si>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</si>
  <si>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</si>
  <si>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</si>
  <si>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</si>
  <si>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</si>
  <si>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</si>
  <si>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</si>
  <si>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</si>
  <si>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</si>
  <si>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</si>
  <si>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</si>
  <si>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</si>
  <si>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</si>
  <si>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</si>
  <si>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</si>
  <si>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</si>
  <si>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</si>
  <si>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</si>
  <si>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</si>
  <si>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</si>
  <si>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</si>
  <si>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</si>
  <si>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</si>
  <si>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</si>
  <si>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</si>
  <si>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</si>
  <si>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</si>
  <si>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</si>
  <si>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</si>
  <si>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</si>
  <si>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</si>
  <si>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</si>
  <si>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</si>
  <si>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</si>
  <si>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</si>
  <si>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</si>
  <si>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</si>
  <si>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</si>
  <si>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</si>
  <si>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</si>
  <si>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</si>
  <si>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</si>
  <si>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</si>
  <si>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</si>
  <si>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</si>
  <si>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</si>
  <si>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</si>
  <si>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</si>
  <si>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</si>
  <si>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</si>
  <si>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</si>
  <si>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</si>
  <si>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</si>
  <si>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</si>
  <si>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</si>
  <si>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</si>
  <si>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</si>
  <si>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</si>
  <si>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</si>
  <si>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</si>
  <si>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</si>
  <si>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</si>
  <si>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</si>
  <si>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</si>
  <si>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</si>
  <si>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</si>
  <si>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</si>
  <si>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</si>
  <si>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</si>
  <si>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</si>
  <si>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</si>
  <si>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</si>
  <si>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</si>
  <si>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</si>
  <si>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</si>
  <si>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</si>
  <si>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</si>
  <si>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</si>
  <si>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</si>
  <si>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</si>
  <si>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</si>
  <si>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</si>
  <si>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</si>
  <si>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</si>
  <si>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</si>
  <si>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</si>
  <si>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</si>
  <si>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</si>
  <si>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</si>
  <si>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</si>
  <si>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</si>
  <si>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</si>
  <si>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</si>
  <si>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</si>
  <si>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</si>
  <si>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</si>
  <si>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</si>
  <si>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</si>
  <si>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</si>
  <si>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</si>
  <si>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</si>
  <si>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</si>
  <si>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</si>
  <si>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</si>
  <si>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</si>
  <si>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</si>
  <si>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</si>
  <si>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</si>
  <si>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</si>
  <si>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</si>
  <si>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</si>
  <si>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</si>
  <si>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</si>
  <si>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</si>
  <si>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</si>
  <si>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</si>
  <si>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</si>
  <si>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</si>
  <si>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</si>
  <si>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</si>
  <si>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</si>
  <si>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</si>
  <si>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</si>
  <si>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</si>
  <si>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</si>
  <si>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</si>
  <si>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</si>
  <si>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</si>
  <si>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</si>
  <si>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</si>
  <si>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</si>
  <si>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</si>
  <si>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</si>
  <si>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</si>
  <si>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</si>
  <si>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</si>
  <si>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</si>
  <si>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</si>
  <si>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</si>
  <si>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</si>
  <si>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</si>
  <si>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</si>
  <si>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</si>
  <si>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</si>
  <si>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</si>
  <si>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</si>
  <si>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</si>
  <si>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</si>
  <si>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</si>
  <si>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</si>
  <si>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</si>
  <si>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</si>
  <si>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</si>
  <si>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</si>
  <si>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</si>
  <si>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</si>
  <si>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</si>
  <si>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</si>
  <si>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</si>
  <si>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</si>
  <si>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</si>
  <si>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</si>
  <si>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</si>
  <si>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</si>
  <si>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</si>
  <si>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</si>
  <si>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</si>
  <si>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</si>
  <si>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</si>
  <si>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</si>
  <si>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</si>
  <si>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</si>
  <si>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</si>
  <si>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</si>
  <si>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</si>
  <si>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</si>
  <si>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</si>
  <si>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</si>
  <si>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</si>
  <si>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</si>
  <si>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</si>
  <si>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</si>
  <si>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</si>
  <si>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</si>
  <si>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</si>
  <si>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</si>
  <si>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</si>
  <si>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</si>
  <si>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</si>
  <si>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</si>
  <si>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</si>
  <si>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</si>
  <si>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</si>
  <si>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</si>
  <si>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</si>
  <si>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</si>
  <si>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</si>
  <si>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</si>
  <si>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</si>
  <si>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</si>
  <si>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</si>
  <si>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</si>
  <si>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</si>
  <si>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</si>
  <si>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</si>
  <si>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</si>
  <si>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</si>
  <si>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</si>
  <si>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</si>
  <si>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</si>
  <si>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</si>
  <si>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</si>
  <si>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</si>
  <si>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</si>
  <si>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</si>
  <si>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</si>
  <si>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</si>
  <si>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</si>
  <si>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</si>
  <si>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</si>
  <si>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</si>
  <si>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</si>
  <si>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</si>
  <si>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</si>
  <si>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</si>
  <si>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</si>
  <si>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</si>
  <si>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</si>
  <si>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</si>
  <si>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</si>
  <si>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</si>
  <si>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</si>
  <si>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</si>
  <si>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</si>
  <si>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</si>
  <si>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</si>
  <si>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</si>
  <si>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</si>
  <si>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</si>
  <si>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</si>
  <si>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</si>
  <si>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</si>
  <si>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</si>
  <si>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</si>
  <si>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</si>
  <si>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</si>
  <si>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</si>
  <si>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</si>
  <si>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</si>
  <si>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</si>
  <si>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</si>
  <si>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</si>
  <si>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</si>
  <si>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</si>
  <si>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</si>
  <si>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</si>
  <si>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</si>
  <si>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</si>
  <si>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</si>
  <si>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</si>
  <si>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</si>
  <si>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</si>
  <si>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</si>
  <si>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</si>
  <si>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</si>
  <si>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</si>
  <si>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</si>
  <si>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</si>
  <si>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</si>
  <si>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</si>
  <si>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</si>
  <si>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</si>
  <si>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</si>
  <si>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</si>
  <si>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</si>
  <si>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</si>
  <si>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</si>
  <si>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</si>
  <si>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</si>
  <si>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</si>
  <si>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</si>
  <si>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</si>
  <si>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</si>
  <si>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</si>
  <si>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</si>
  <si>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</si>
  <si>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</si>
  <si>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</si>
  <si>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</si>
  <si>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</si>
  <si>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</si>
  <si>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</si>
  <si>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</si>
  <si>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</si>
  <si>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</si>
  <si>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</si>
  <si>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</si>
  <si>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</si>
  <si>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</si>
  <si>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</si>
  <si>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</si>
  <si>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</si>
  <si>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</si>
  <si>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</si>
  <si>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</si>
  <si>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</si>
  <si>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</si>
  <si>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</si>
  <si>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</si>
  <si>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</si>
  <si>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</si>
  <si>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</si>
  <si>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</si>
  <si>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</si>
  <si>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</si>
  <si>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</si>
  <si>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</si>
  <si>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</si>
  <si>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</si>
  <si>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</si>
  <si>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</si>
  <si>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</si>
  <si>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</si>
  <si>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</si>
  <si>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</si>
  <si>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</si>
  <si>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</si>
  <si>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</si>
  <si>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</si>
  <si>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</si>
  <si>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</si>
  <si>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</si>
  <si>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</si>
  <si>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</si>
  <si>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</si>
  <si>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</si>
  <si>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</si>
  <si>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</si>
  <si>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</si>
  <si>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</si>
  <si>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</si>
  <si>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</si>
  <si>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</si>
  <si>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</si>
  <si>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</si>
  <si>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</si>
  <si>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</si>
  <si>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</si>
  <si>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</si>
  <si>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</si>
  <si>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</si>
  <si>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</si>
  <si>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</si>
  <si>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</si>
  <si>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</si>
  <si>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</si>
  <si>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</si>
  <si>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</si>
  <si>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</si>
  <si>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</si>
  <si>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</si>
  <si>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</si>
  <si>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</si>
  <si>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</si>
  <si>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</si>
  <si>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</si>
  <si>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</si>
  <si>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</si>
  <si>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</si>
  <si>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</si>
  <si>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</si>
  <si>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</si>
  <si>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</si>
  <si>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</si>
  <si>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</si>
  <si>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</si>
  <si>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</si>
  <si>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</si>
  <si>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</si>
  <si>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</si>
  <si>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</si>
  <si>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</si>
  <si>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</si>
  <si>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</si>
  <si>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</si>
  <si>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</si>
  <si>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</si>
  <si>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</si>
  <si>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</si>
  <si>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</si>
  <si>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</si>
  <si>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</si>
  <si>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</si>
  <si>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</si>
  <si>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</si>
  <si>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</si>
  <si>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</si>
  <si>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</si>
  <si>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</si>
  <si>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</si>
  <si>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</si>
  <si>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</si>
  <si>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</si>
  <si>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</si>
  <si>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</si>
  <si>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</si>
  <si>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</si>
  <si>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</si>
  <si>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</si>
  <si>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</si>
  <si>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</si>
  <si>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</si>
  <si>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</si>
  <si>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</si>
  <si>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</si>
  <si>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</si>
  <si>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</si>
  <si>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</si>
  <si>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</si>
  <si>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</si>
  <si>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</si>
  <si>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</si>
  <si>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</si>
  <si>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</si>
  <si>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</si>
  <si>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</si>
  <si>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</si>
  <si>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</si>
  <si>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</si>
  <si>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</si>
  <si>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</si>
  <si>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</si>
  <si>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</si>
  <si>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</si>
  <si>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</si>
  <si>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</si>
  <si>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</si>
  <si>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</si>
  <si>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</si>
  <si>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</si>
  <si>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</si>
  <si>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</si>
  <si>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</si>
  <si>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</si>
  <si>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</si>
  <si>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</si>
  <si>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</si>
  <si>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</si>
  <si>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</si>
  <si>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</si>
  <si>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</si>
  <si>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</si>
  <si>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</si>
  <si>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</si>
  <si>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</si>
  <si>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</si>
  <si>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</si>
  <si>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</si>
  <si>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</si>
  <si>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</si>
  <si>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</si>
  <si>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</si>
  <si>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</si>
  <si>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</si>
  <si>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</si>
  <si>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</si>
  <si>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</si>
  <si>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</si>
  <si>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</si>
  <si>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</si>
  <si>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</si>
  <si>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</si>
  <si>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</si>
  <si>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</si>
  <si>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</si>
  <si>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</si>
  <si>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</si>
  <si>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</si>
  <si>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</si>
  <si>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</si>
  <si>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</si>
  <si>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</si>
  <si>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</si>
  <si>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</si>
  <si>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</si>
  <si>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</si>
  <si>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</si>
  <si>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</si>
  <si>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</si>
  <si>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</si>
  <si>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</si>
  <si>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</si>
  <si>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</si>
  <si>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</si>
  <si>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</si>
  <si>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</si>
  <si>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</si>
  <si>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</si>
  <si>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</si>
  <si>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</si>
  <si>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</si>
  <si>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</si>
  <si>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</si>
  <si>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</si>
  <si>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</si>
  <si>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</si>
  <si>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</si>
  <si>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</si>
  <si>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</si>
  <si>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</si>
  <si>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</si>
  <si>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</si>
  <si>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</si>
  <si>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</si>
  <si>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</si>
  <si>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</si>
  <si>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</si>
  <si>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</si>
  <si>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</si>
  <si>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</si>
  <si>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</si>
  <si>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</si>
  <si>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</si>
  <si>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</si>
  <si>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</si>
  <si>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</si>
  <si>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</si>
  <si>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</si>
  <si>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</si>
  <si>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</si>
  <si>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</si>
  <si>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</si>
  <si>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</si>
  <si>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</si>
  <si>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</si>
  <si>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</si>
  <si>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</si>
  <si>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</si>
  <si>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</si>
  <si>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</si>
  <si>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</si>
  <si>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</si>
  <si>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</si>
  <si>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</si>
  <si>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</si>
  <si>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</si>
  <si>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</si>
  <si>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</si>
  <si>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</si>
  <si>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</si>
  <si>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</si>
  <si>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</si>
  <si>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</si>
  <si>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</si>
  <si>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</si>
  <si>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</si>
  <si>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</si>
  <si>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</si>
  <si>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</si>
  <si>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</si>
  <si>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</si>
  <si>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</si>
  <si>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</si>
  <si>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</si>
  <si>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</si>
  <si>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</si>
  <si>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</si>
  <si>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</si>
  <si>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</si>
  <si>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</si>
  <si>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</si>
  <si>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</si>
  <si>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</si>
  <si>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</si>
  <si>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</si>
  <si>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</si>
  <si>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</si>
  <si>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</si>
  <si>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</si>
  <si>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</si>
  <si>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</si>
  <si>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</si>
  <si>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</si>
  <si>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</si>
  <si>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</si>
  <si>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</si>
  <si>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</si>
  <si>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</si>
  <si>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</si>
  <si>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</si>
  <si>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</si>
  <si>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</si>
  <si>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</si>
  <si>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</si>
  <si>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</si>
  <si>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</si>
  <si>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</si>
  <si>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</si>
  <si>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</si>
  <si>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</si>
  <si>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</si>
  <si>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</si>
  <si>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</si>
  <si>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</si>
  <si>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</si>
  <si>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</si>
  <si>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</si>
  <si>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</si>
  <si>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</si>
  <si>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</si>
  <si>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</si>
  <si>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</si>
  <si>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</si>
  <si>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</si>
  <si>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</si>
  <si>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</si>
  <si>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</si>
  <si>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</si>
  <si>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</si>
  <si>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</si>
  <si>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</si>
  <si>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</si>
  <si>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</si>
  <si>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</si>
  <si>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</si>
  <si>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</si>
  <si>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</si>
  <si>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</si>
  <si>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</si>
  <si>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</si>
  <si>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</si>
  <si>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</si>
  <si>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</si>
  <si>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</si>
  <si>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</si>
  <si>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</si>
  <si>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</si>
  <si>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</si>
  <si>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</si>
  <si>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</si>
  <si>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</si>
  <si>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</si>
  <si>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</si>
  <si>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</si>
  <si>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</si>
  <si>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</si>
  <si>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</si>
  <si>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</si>
  <si>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</si>
  <si>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</si>
  <si>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</si>
  <si>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</si>
  <si>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</si>
  <si>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</si>
  <si>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</si>
  <si>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</si>
  <si>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</si>
  <si>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</si>
  <si>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</si>
  <si>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</si>
  <si>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</si>
  <si>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</si>
  <si>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</si>
  <si>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</si>
  <si>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</si>
  <si>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</si>
  <si>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</si>
  <si>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</si>
  <si>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</si>
  <si>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</si>
  <si>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</si>
  <si>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</si>
  <si>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</si>
  <si>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</si>
  <si>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</si>
  <si>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</si>
  <si>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</si>
  <si>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</si>
  <si>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</si>
  <si>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</si>
  <si>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</si>
  <si>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</si>
  <si>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</si>
  <si>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</si>
  <si>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</si>
  <si>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</si>
  <si>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</si>
  <si>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</si>
  <si>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</si>
  <si>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</si>
  <si>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</si>
  <si>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</si>
  <si>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</si>
  <si>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</si>
  <si>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</si>
  <si>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</si>
  <si>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</si>
  <si>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</si>
  <si>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</si>
  <si>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</si>
  <si>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</si>
  <si>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</si>
  <si>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</si>
  <si>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</si>
  <si>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</si>
  <si>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</si>
  <si>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</si>
  <si>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</si>
  <si>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</si>
  <si>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</si>
  <si>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</si>
  <si>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</si>
  <si>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</si>
  <si>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</si>
  <si>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</si>
  <si>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</si>
  <si>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</si>
  <si>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</si>
  <si>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</si>
  <si>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</si>
  <si>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</si>
  <si>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</si>
  <si>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</si>
  <si>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</si>
  <si>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</si>
  <si>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</si>
  <si>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</si>
  <si>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</si>
  <si>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</si>
  <si>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</si>
  <si>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</si>
  <si>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</si>
  <si>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</si>
  <si>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</si>
  <si>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</si>
  <si>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</si>
  <si>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</si>
  <si>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</si>
  <si>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</si>
  <si>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</si>
  <si>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</si>
  <si>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</si>
  <si>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</si>
  <si>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</si>
  <si>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</si>
  <si>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</si>
  <si>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</si>
  <si>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</si>
  <si>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</si>
  <si>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</si>
  <si>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</si>
  <si>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</si>
  <si>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</si>
  <si>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</si>
  <si>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</si>
  <si>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</si>
  <si>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</si>
  <si>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</si>
  <si>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</si>
  <si>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</si>
  <si>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</si>
  <si>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</si>
  <si>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</si>
  <si>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</si>
  <si>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</si>
  <si>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</si>
  <si>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</si>
  <si>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</si>
  <si>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</si>
  <si>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</si>
  <si>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</si>
  <si>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</si>
  <si>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</si>
  <si>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</si>
  <si>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</si>
  <si>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</si>
  <si>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</si>
  <si>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</si>
  <si>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</si>
  <si>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</si>
  <si>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</si>
  <si>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</si>
  <si>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</si>
  <si>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</si>
  <si>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</si>
  <si>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</si>
  <si>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</si>
  <si>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</si>
  <si>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</si>
  <si>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</si>
  <si>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</si>
  <si>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</si>
  <si>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</si>
  <si>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</si>
  <si>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</si>
  <si>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</si>
  <si>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</si>
  <si>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</si>
  <si>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</si>
  <si>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</si>
  <si>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</si>
  <si>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</si>
  <si>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</si>
  <si>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</si>
  <si>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</si>
  <si>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</si>
  <si>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</si>
  <si>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</si>
  <si>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</si>
  <si>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</si>
  <si>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</si>
  <si>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</si>
  <si>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</si>
  <si>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</si>
  <si>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</si>
  <si>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</si>
  <si>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</si>
  <si>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</si>
  <si>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</si>
  <si>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</si>
  <si>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</si>
  <si>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</si>
  <si>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</si>
  <si>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</si>
  <si>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</si>
  <si>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</si>
  <si>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</si>
  <si>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</si>
  <si>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</si>
  <si>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</si>
  <si>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</si>
  <si>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</si>
  <si>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</si>
  <si>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</si>
  <si>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</si>
  <si>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</si>
  <si>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</si>
  <si>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</si>
  <si>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</si>
  <si>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</si>
  <si>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</si>
  <si>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</si>
  <si>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</si>
  <si>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</si>
  <si>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</si>
  <si>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</si>
  <si>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</si>
  <si>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</si>
  <si>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</si>
  <si>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</si>
  <si>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</si>
  <si>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</si>
  <si>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</si>
  <si>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</si>
  <si>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</si>
  <si>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</si>
  <si>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</si>
  <si>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</si>
  <si>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</si>
  <si>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</si>
  <si>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</si>
  <si>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</si>
  <si>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</si>
  <si>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</si>
  <si>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</si>
  <si>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</si>
  <si>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</si>
  <si>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</si>
  <si>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</si>
  <si>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</si>
  <si>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</si>
  <si>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</si>
  <si>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</si>
  <si>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</si>
  <si>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</si>
  <si>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</si>
  <si>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</si>
  <si>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</si>
  <si>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</si>
  <si>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</si>
  <si>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</si>
  <si>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</si>
  <si>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</si>
  <si>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</si>
  <si>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</si>
  <si>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</si>
  <si>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</si>
  <si>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</si>
  <si>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</si>
  <si>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</si>
  <si>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</si>
  <si>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</si>
  <si>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</si>
  <si>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</si>
  <si>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</si>
  <si>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</si>
  <si>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</si>
  <si>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</si>
  <si>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</si>
  <si>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</si>
  <si>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</si>
  <si>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</si>
  <si>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</si>
  <si>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</si>
  <si>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</si>
  <si>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</si>
  <si>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</si>
  <si>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</si>
  <si>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</si>
  <si>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</si>
  <si>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</si>
  <si>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</si>
  <si>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</si>
  <si>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</si>
  <si>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</si>
  <si>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</si>
  <si>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</si>
  <si>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</si>
  <si>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</si>
  <si>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</si>
  <si>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</si>
  <si>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</si>
  <si>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</si>
  <si>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</si>
  <si>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</si>
  <si>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</si>
  <si>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</si>
  <si>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</si>
  <si>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</si>
  <si>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</si>
  <si>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</si>
  <si>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</si>
  <si>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</si>
  <si>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</si>
  <si>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</si>
  <si>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</si>
  <si>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</si>
  <si>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</si>
  <si>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</si>
  <si>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</si>
  <si>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</si>
  <si>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</si>
  <si>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</si>
  <si>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</si>
  <si>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</si>
  <si>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</si>
  <si>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</si>
  <si>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</si>
  <si>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</si>
  <si>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</si>
  <si>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</si>
  <si>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</si>
  <si>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</si>
  <si>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</si>
  <si>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</si>
  <si>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</si>
  <si>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</si>
  <si>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</si>
  <si>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</si>
  <si>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</si>
  <si>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</si>
  <si>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</si>
  <si>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</si>
  <si>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</si>
  <si>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</si>
  <si>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</si>
  <si>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</si>
  <si>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</si>
  <si>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</si>
  <si>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</si>
  <si>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</si>
  <si>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</si>
  <si>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</si>
  <si>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</si>
  <si>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</si>
  <si>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</si>
  <si>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</si>
  <si>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</si>
  <si>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</si>
  <si>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</si>
  <si>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</si>
  <si>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</si>
  <si>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</si>
  <si>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</si>
  <si>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</si>
  <si>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</si>
  <si>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</si>
  <si>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</si>
  <si>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</si>
  <si>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</si>
  <si>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</si>
  <si>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</si>
  <si>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</si>
  <si>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</si>
  <si>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</si>
  <si>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</si>
  <si>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</si>
  <si>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</si>
  <si>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</si>
  <si>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</si>
  <si>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</si>
  <si>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</si>
  <si>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</si>
  <si>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</si>
  <si>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</si>
  <si>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</si>
  <si>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</si>
  <si>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</si>
  <si>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</si>
  <si>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</si>
  <si>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</si>
  <si>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</si>
  <si>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</si>
  <si>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</si>
  <si>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</si>
  <si>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</si>
  <si>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</si>
  <si>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</si>
  <si>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</si>
  <si>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</si>
  <si>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</si>
  <si>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</si>
  <si>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</si>
  <si>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</si>
  <si>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</si>
  <si>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</si>
  <si>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</si>
  <si>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</si>
  <si>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</si>
  <si>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</si>
  <si>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</si>
  <si>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</si>
  <si>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</si>
  <si>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</si>
  <si>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</si>
  <si>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</si>
  <si>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</si>
  <si>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</si>
  <si>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</si>
  <si>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</si>
  <si>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</si>
  <si>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</si>
  <si>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</si>
  <si>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</si>
  <si>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</si>
  <si>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</si>
  <si>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</si>
  <si>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</si>
  <si>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</si>
  <si>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</si>
  <si>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</si>
  <si>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</si>
  <si>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</si>
  <si>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</si>
  <si>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</si>
  <si>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</si>
  <si>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</si>
  <si>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</si>
  <si>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</si>
  <si>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</si>
  <si>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</si>
  <si>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</si>
  <si>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</si>
  <si>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</si>
  <si>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</si>
  <si>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</si>
  <si>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</si>
  <si>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</si>
  <si>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</si>
  <si>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</si>
  <si>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</si>
  <si>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</si>
  <si>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</si>
  <si>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</si>
  <si>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</si>
  <si>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</si>
  <si>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</si>
  <si>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</si>
  <si>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</si>
  <si>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</si>
  <si>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</si>
  <si>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</si>
  <si>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</si>
  <si>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</si>
  <si>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</si>
  <si>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</si>
  <si>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</si>
  <si>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</si>
  <si>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</si>
  <si>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</si>
  <si>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</si>
  <si>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</si>
  <si>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</si>
  <si>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</si>
  <si>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</si>
  <si>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</si>
  <si>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</si>
  <si>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</si>
  <si>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</si>
  <si>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</si>
  <si>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</si>
  <si>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</si>
  <si>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</si>
  <si>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</si>
  <si>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</si>
  <si>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</si>
  <si>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</si>
  <si>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</si>
  <si>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</si>
  <si>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</si>
  <si>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</si>
  <si>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</si>
  <si>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</si>
  <si>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</si>
  <si>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</si>
  <si>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</si>
  <si>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</si>
  <si>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</si>
  <si>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</si>
  <si>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</si>
  <si>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</si>
  <si>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</si>
  <si>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</si>
  <si>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</si>
  <si>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</si>
  <si>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</si>
  <si>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</si>
  <si>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</si>
  <si>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</si>
  <si>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</si>
  <si>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</si>
  <si>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</si>
  <si>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</si>
  <si>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</si>
  <si>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</si>
  <si>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</si>
  <si>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</si>
  <si>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</si>
  <si>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</si>
  <si>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</si>
  <si>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</si>
  <si>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</si>
  <si>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</si>
  <si>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</si>
  <si>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</si>
  <si>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</si>
  <si>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</si>
  <si>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</si>
  <si>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</si>
  <si>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</si>
  <si>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</si>
  <si>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</si>
  <si>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</si>
  <si>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</si>
  <si>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</si>
  <si>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</si>
  <si>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</si>
  <si>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</si>
  <si>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</si>
  <si>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</si>
  <si>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</si>
  <si>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</si>
  <si>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</si>
  <si>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</si>
  <si>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</si>
  <si>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</si>
  <si>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</si>
  <si>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</si>
  <si>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</si>
  <si>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</si>
  <si>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</si>
  <si>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</si>
  <si>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</si>
  <si>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</si>
  <si>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</si>
  <si>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</si>
  <si>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</si>
  <si>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</si>
  <si>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</si>
  <si>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</si>
  <si>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</si>
  <si>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</si>
  <si>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</si>
  <si>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</si>
  <si>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</si>
  <si>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</si>
  <si>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</si>
  <si>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</si>
  <si>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</si>
  <si>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</si>
  <si>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</si>
  <si>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</si>
  <si>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</si>
  <si>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</si>
  <si>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</si>
  <si>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</si>
  <si>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</si>
  <si>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</si>
  <si>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</si>
  <si>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</si>
  <si>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</si>
  <si>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</si>
  <si>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</si>
  <si>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</si>
  <si>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</si>
  <si>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</si>
  <si>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</si>
  <si>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</si>
  <si>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</si>
  <si>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</si>
  <si>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</si>
  <si>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</si>
  <si>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</si>
  <si>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</si>
  <si>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</si>
  <si>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</si>
  <si>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</si>
  <si>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</si>
  <si>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</si>
  <si>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</si>
  <si>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</si>
  <si>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</si>
  <si>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</si>
  <si>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</si>
  <si>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</si>
  <si>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</si>
  <si>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</si>
  <si>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</si>
  <si>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</si>
  <si>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</si>
  <si>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</si>
  <si>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</si>
  <si>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</si>
  <si>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</si>
  <si>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</si>
  <si>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</si>
  <si>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</si>
  <si>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</si>
  <si>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</si>
  <si>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</si>
  <si>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</si>
  <si>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</si>
  <si>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</si>
  <si>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</si>
  <si>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</si>
  <si>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</si>
  <si>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</si>
  <si>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</si>
  <si>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</si>
  <si>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</si>
  <si>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</si>
  <si>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</si>
  <si>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</si>
  <si>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</si>
  <si>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</si>
  <si>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</si>
  <si>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</si>
  <si>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</si>
  <si>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</si>
  <si>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</si>
  <si>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</si>
  <si>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</si>
  <si>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</si>
  <si>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</si>
  <si>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</si>
  <si>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</si>
  <si>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</si>
  <si>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</si>
  <si>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</si>
  <si>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</si>
  <si>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</si>
  <si>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</si>
  <si>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</si>
  <si>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</si>
  <si>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</si>
  <si>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</si>
  <si>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</si>
  <si>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</si>
  <si>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</si>
  <si>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</si>
  <si>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</si>
  <si>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</si>
  <si>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</si>
  <si>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</si>
  <si>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</si>
  <si>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</si>
  <si>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</si>
  <si>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</si>
  <si>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</si>
  <si>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</si>
  <si>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</si>
  <si>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</si>
  <si>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</si>
  <si>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</si>
  <si>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</si>
  <si>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</si>
  <si>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</si>
  <si>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</si>
  <si>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</si>
  <si>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</si>
  <si>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</si>
  <si>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</si>
  <si>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</si>
  <si>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</si>
  <si>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</si>
  <si>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</si>
  <si>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</si>
  <si>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</si>
  <si>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</si>
  <si>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</si>
  <si>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</si>
  <si>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</si>
  <si>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</si>
  <si>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</si>
  <si>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</si>
  <si>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</si>
  <si>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</si>
  <si>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</si>
  <si>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</si>
  <si>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</si>
  <si>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</si>
  <si>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</si>
  <si>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</si>
  <si>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</si>
  <si>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</si>
  <si>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</si>
  <si>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</si>
  <si>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</si>
  <si>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</si>
  <si>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</si>
  <si>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</si>
  <si>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</si>
  <si>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</si>
  <si>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</si>
  <si>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</si>
  <si>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</si>
  <si>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</si>
  <si>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</si>
  <si>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</si>
  <si>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</si>
  <si>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</si>
  <si>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</si>
  <si>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</si>
  <si>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</si>
  <si>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</si>
  <si>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</si>
  <si>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</si>
  <si>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</si>
  <si>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</si>
  <si>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</si>
  <si>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</si>
  <si>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</si>
  <si>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</si>
  <si>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</si>
  <si>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</si>
  <si>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</si>
  <si>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</si>
  <si>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</si>
  <si>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</si>
  <si>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</si>
  <si>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</si>
  <si>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</si>
  <si>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</si>
  <si>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</si>
  <si>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</si>
  <si>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</si>
  <si>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</si>
  <si>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</si>
  <si>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</si>
  <si>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</si>
  <si>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</si>
  <si>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</si>
  <si>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</si>
  <si>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</si>
  <si>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</si>
  <si>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</si>
  <si>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</si>
  <si>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</si>
  <si>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</si>
  <si>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</si>
  <si>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</si>
  <si>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</si>
  <si>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</si>
  <si>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</si>
  <si>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</si>
  <si>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</si>
  <si>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</si>
  <si>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</si>
  <si>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</si>
  <si>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</si>
  <si>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</si>
  <si>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</si>
  <si>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</si>
  <si>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</si>
  <si>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</si>
  <si>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</si>
  <si>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</si>
  <si>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</si>
  <si>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</si>
  <si>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</si>
  <si>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</si>
  <si>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</si>
  <si>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</si>
  <si>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</si>
  <si>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</si>
  <si>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</si>
  <si>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</si>
  <si>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</si>
  <si>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</si>
  <si>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</si>
  <si>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</si>
  <si>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</si>
  <si>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</si>
  <si>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</si>
  <si>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</si>
  <si>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</si>
  <si>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</si>
  <si>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</si>
  <si>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</si>
  <si>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</si>
  <si>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</si>
  <si>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</si>
  <si>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</si>
  <si>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</si>
  <si>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</si>
  <si>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</si>
  <si>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</si>
  <si>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</si>
  <si>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</si>
  <si>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</si>
  <si>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</si>
  <si>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</si>
  <si>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</si>
  <si>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</si>
  <si>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</si>
  <si>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</si>
  <si>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</si>
  <si>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</si>
  <si>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</si>
  <si>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</si>
  <si>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</si>
  <si>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</si>
  <si>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</si>
  <si>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</si>
  <si>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</si>
  <si>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</si>
  <si>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</si>
  <si>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</si>
  <si>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</si>
  <si>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</si>
  <si>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</si>
  <si>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</si>
  <si>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</si>
  <si>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</si>
  <si>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</si>
  <si>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</si>
  <si>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</si>
  <si>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</si>
  <si>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</si>
  <si>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</si>
  <si>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</si>
  <si>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</si>
  <si>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</si>
  <si>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</si>
  <si>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</si>
  <si>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</si>
  <si>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</si>
  <si>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</si>
  <si>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</si>
  <si>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</si>
  <si>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</si>
  <si>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</si>
  <si>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</si>
  <si>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</si>
  <si>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</si>
  <si>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</si>
  <si>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</si>
  <si>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</si>
  <si>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</si>
  <si>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</si>
  <si>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</si>
  <si>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</si>
  <si>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</si>
  <si>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</si>
  <si>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</si>
  <si>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</si>
  <si>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</si>
  <si>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</si>
  <si>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</si>
  <si>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</si>
  <si>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</si>
  <si>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</si>
  <si>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</si>
  <si>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</si>
  <si>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</si>
  <si>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</si>
  <si>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</si>
  <si>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</si>
  <si>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</si>
  <si>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</si>
  <si>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</si>
  <si>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</si>
  <si>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</si>
  <si>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</si>
  <si>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</si>
  <si>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</si>
  <si>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</si>
  <si>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</si>
  <si>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</si>
  <si>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</si>
  <si>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</si>
  <si>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</si>
  <si>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</si>
  <si>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</si>
  <si>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</si>
  <si>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</si>
  <si>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</si>
  <si>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</si>
  <si>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</si>
  <si>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</si>
  <si>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</si>
  <si>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</si>
  <si>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</si>
  <si>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</si>
  <si>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</si>
  <si>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</si>
  <si>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</si>
  <si>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</si>
  <si>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</si>
  <si>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</si>
  <si>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</si>
  <si>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</si>
  <si>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</si>
  <si>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</si>
  <si>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</si>
  <si>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</si>
  <si>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</si>
  <si>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</si>
  <si>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</si>
  <si>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</si>
  <si>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</si>
  <si>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</si>
  <si>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</si>
  <si>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</si>
  <si>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</si>
  <si>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</si>
  <si>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</si>
  <si>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</si>
  <si>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</si>
  <si>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</si>
  <si>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</si>
  <si>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</si>
  <si>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</si>
  <si>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</si>
  <si>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</si>
  <si>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</si>
  <si>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</si>
  <si>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</si>
  <si>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</si>
  <si>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</si>
  <si>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</si>
  <si>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</si>
  <si>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</si>
  <si>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</si>
  <si>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</si>
  <si>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</si>
  <si>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</si>
  <si>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</si>
  <si>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</si>
  <si>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</si>
  <si>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</si>
  <si>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</si>
  <si>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</si>
  <si>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</si>
  <si>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</si>
  <si>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</si>
  <si>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</si>
  <si>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</si>
  <si>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</si>
  <si>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</si>
  <si>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</si>
  <si>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</si>
  <si>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</si>
  <si>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</si>
  <si>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</si>
  <si>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</si>
  <si>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</si>
  <si>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</si>
  <si>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</si>
  <si>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</si>
  <si>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</si>
  <si>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</si>
  <si>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</si>
  <si>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</si>
  <si>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</si>
  <si>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</si>
  <si>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</si>
  <si>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</si>
  <si>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</si>
  <si>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</si>
  <si>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</si>
  <si>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</si>
  <si>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</si>
  <si>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</si>
  <si>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</si>
  <si>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</si>
  <si>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</si>
  <si>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</si>
  <si>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</si>
  <si>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</si>
  <si>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</si>
  <si>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</si>
  <si>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</si>
  <si>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</si>
  <si>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</si>
  <si>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</si>
  <si>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</si>
  <si>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</si>
  <si>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</si>
  <si>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</si>
  <si>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</si>
  <si>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</si>
  <si>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</si>
  <si>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</si>
  <si>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</si>
  <si>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</si>
  <si>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</si>
  <si>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</si>
  <si>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</si>
  <si>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</si>
  <si>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</si>
  <si>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</si>
  <si>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</si>
  <si>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</si>
  <si>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</si>
  <si>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</si>
  <si>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</si>
  <si>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</si>
  <si>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</si>
  <si>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</si>
  <si>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</si>
  <si>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</si>
  <si>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</si>
  <si>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</si>
  <si>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</si>
  <si>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</si>
  <si>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</si>
  <si>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</si>
  <si>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</si>
  <si>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</si>
  <si>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</si>
  <si>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</si>
  <si>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</si>
  <si>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</si>
  <si>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</si>
  <si>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</si>
  <si>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</si>
  <si>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</si>
  <si>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</si>
  <si>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</si>
  <si>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</si>
  <si>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</si>
  <si>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</si>
  <si>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</si>
  <si>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</si>
  <si>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</si>
  <si>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</si>
  <si>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</si>
  <si>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</si>
  <si>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</si>
  <si>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</si>
  <si>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</si>
  <si>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</si>
  <si>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</si>
  <si>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</si>
  <si>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</si>
  <si>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</si>
  <si>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</si>
  <si>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</si>
  <si>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</si>
  <si>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</si>
  <si>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</si>
  <si>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</si>
  <si>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</si>
  <si>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</si>
  <si>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</si>
  <si>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</si>
  <si>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</si>
  <si>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</si>
  <si>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</si>
  <si>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</si>
  <si>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</si>
  <si>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</si>
  <si>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</si>
  <si>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</si>
  <si>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</si>
  <si>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</si>
  <si>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</si>
  <si>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</si>
  <si>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</si>
  <si>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</si>
  <si>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</si>
  <si>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</si>
  <si>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</si>
  <si>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</si>
  <si>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</si>
  <si>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</si>
  <si>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</si>
  <si>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</si>
  <si>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</si>
  <si>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</si>
  <si>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</si>
  <si>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</si>
  <si>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</si>
  <si>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</si>
  <si>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</si>
  <si>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</si>
  <si>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</si>
  <si>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</si>
  <si>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</si>
  <si>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</si>
  <si>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</si>
  <si>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</si>
  <si>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</si>
  <si>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</si>
  <si>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</si>
  <si>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</si>
  <si>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</si>
  <si>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</si>
  <si>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</si>
  <si>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</si>
  <si>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</si>
  <si>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</si>
  <si>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</si>
  <si>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</si>
  <si>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</si>
  <si>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</si>
  <si>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</si>
  <si>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</si>
  <si>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</si>
  <si>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</si>
  <si>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</si>
  <si>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</si>
  <si>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</si>
  <si>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</si>
  <si>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</si>
  <si>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</si>
  <si>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</si>
  <si>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</si>
  <si>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</si>
  <si>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</si>
  <si>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</si>
  <si>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</si>
  <si>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</si>
  <si>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</si>
  <si>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</si>
  <si>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</si>
  <si>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</si>
  <si>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</si>
  <si>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</si>
  <si>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</si>
  <si>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</si>
  <si>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</si>
  <si>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</si>
  <si>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</si>
  <si>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</si>
  <si>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</si>
  <si>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</si>
  <si>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</si>
  <si>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</si>
  <si>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</si>
  <si>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</si>
  <si>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</si>
  <si>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</si>
  <si>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</si>
  <si>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</si>
  <si>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</si>
  <si>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</si>
  <si>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</si>
  <si>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</si>
  <si>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</si>
  <si>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</si>
  <si>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</si>
  <si>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</si>
  <si>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</si>
  <si>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</si>
  <si>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</si>
  <si>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</si>
  <si>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</si>
  <si>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</si>
  <si>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</si>
  <si>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</si>
  <si>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</si>
  <si>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</si>
  <si>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</si>
  <si>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</si>
  <si>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</si>
  <si>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</si>
  <si>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</si>
  <si>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</si>
  <si>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</si>
  <si>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</si>
  <si>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</si>
  <si>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</si>
  <si>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</si>
  <si>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</si>
  <si>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</si>
  <si>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</si>
  <si>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</si>
  <si>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</si>
  <si>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</si>
  <si>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</si>
  <si>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</si>
  <si>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</si>
  <si>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</si>
  <si>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</si>
  <si>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</si>
  <si>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</si>
  <si>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</si>
  <si>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</si>
  <si>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</si>
  <si>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</si>
  <si>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</si>
  <si>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</si>
  <si>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</si>
  <si>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</si>
  <si>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</si>
  <si>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</si>
  <si>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</si>
  <si>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</si>
  <si>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</si>
  <si>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</si>
  <si>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</si>
  <si>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</si>
  <si>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</si>
  <si>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</si>
  <si>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</si>
  <si>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</si>
  <si>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</si>
  <si>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</si>
  <si>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</si>
  <si>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</si>
  <si>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</si>
  <si>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</si>
  <si>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</si>
  <si>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</si>
  <si>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</si>
  <si>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</si>
  <si>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</si>
  <si>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</si>
  <si>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</si>
  <si>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</si>
  <si>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</si>
  <si>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</si>
  <si>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</si>
  <si>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</si>
  <si>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</si>
  <si>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</si>
  <si>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</si>
  <si>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</si>
  <si>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</si>
  <si>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</si>
  <si>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</si>
  <si>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</si>
  <si>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</si>
  <si>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</si>
  <si>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</si>
  <si>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</si>
  <si>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</si>
  <si>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</si>
  <si>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</si>
  <si>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</si>
  <si>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</si>
  <si>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</si>
  <si>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</si>
  <si>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</si>
  <si>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</si>
  <si>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</si>
  <si>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</si>
  <si>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</si>
  <si>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</si>
  <si>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</si>
  <si>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</si>
  <si>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</si>
  <si>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</si>
  <si>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</si>
  <si>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</si>
  <si>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</si>
  <si>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</si>
  <si>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</si>
  <si>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</si>
  <si>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</si>
  <si>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</si>
  <si>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</si>
  <si>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</si>
  <si>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</si>
  <si>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</si>
  <si>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</si>
  <si>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</si>
  <si>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</si>
  <si>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</si>
  <si>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</si>
  <si>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</si>
  <si>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</si>
  <si>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</si>
  <si>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</si>
  <si>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</si>
  <si>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</si>
  <si>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</si>
  <si>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</si>
  <si>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</si>
  <si>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</si>
  <si>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</si>
  <si>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</si>
  <si>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</si>
  <si>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</si>
  <si>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</si>
  <si>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</si>
  <si>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</si>
  <si>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</si>
  <si>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</si>
  <si>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</si>
  <si>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</si>
  <si>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</si>
  <si>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</si>
  <si>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</si>
  <si>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</si>
  <si>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</si>
  <si>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</si>
  <si>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</si>
  <si>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</si>
  <si>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</si>
  <si>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</si>
  <si>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</si>
  <si>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</si>
  <si>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</si>
  <si>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</si>
  <si>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</si>
  <si>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</si>
  <si>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</si>
  <si>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</si>
  <si>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</si>
  <si>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</si>
  <si>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</si>
  <si>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</si>
  <si>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</si>
  <si>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</si>
  <si>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</si>
  <si>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</si>
  <si>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</si>
  <si>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</si>
  <si>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</si>
  <si>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</si>
  <si>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</si>
  <si>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</si>
  <si>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</si>
  <si>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</si>
  <si>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</si>
  <si>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</si>
  <si>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</si>
  <si>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</si>
  <si>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</si>
  <si>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</si>
  <si>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</si>
  <si>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</si>
  <si>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</si>
  <si>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</si>
  <si>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</si>
  <si>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</si>
  <si>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</si>
  <si>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</si>
  <si>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</si>
  <si>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</si>
  <si>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</si>
  <si>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</si>
  <si>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</si>
  <si>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</si>
  <si>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</si>
  <si>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</si>
  <si>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</si>
  <si>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</si>
  <si>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</si>
  <si>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</si>
  <si>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</si>
  <si>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</si>
  <si>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</si>
  <si>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</si>
  <si>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</si>
  <si>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</si>
  <si>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</si>
  <si>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</si>
  <si>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</si>
  <si>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</si>
  <si>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</si>
  <si>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</si>
  <si>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</si>
  <si>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</si>
  <si>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</si>
  <si>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</si>
  <si>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</si>
  <si>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</si>
  <si>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</si>
  <si>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</si>
  <si>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</si>
  <si>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</si>
  <si>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</si>
  <si>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</si>
  <si>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</si>
  <si>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</si>
  <si>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</si>
  <si>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</si>
  <si>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</si>
  <si>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</si>
  <si>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</si>
  <si>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</si>
  <si>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</si>
  <si>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</si>
  <si>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</si>
  <si>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</si>
  <si>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</si>
  <si>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</si>
  <si>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</si>
  <si>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</si>
  <si>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</si>
  <si>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</si>
  <si>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</si>
  <si>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</si>
  <si>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</si>
  <si>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</si>
  <si>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</si>
  <si>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</si>
  <si>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</si>
  <si>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</si>
  <si>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</si>
  <si>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</si>
  <si>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</si>
  <si>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</si>
  <si>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</si>
  <si>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</si>
  <si>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</si>
  <si>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</si>
  <si>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</si>
  <si>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</si>
  <si>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</si>
  <si>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</si>
  <si>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</si>
  <si>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</si>
  <si>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</si>
  <si>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</si>
  <si>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</si>
  <si>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</si>
  <si>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</si>
  <si>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</si>
  <si>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</si>
  <si>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</si>
  <si>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</si>
  <si>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</si>
  <si>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</si>
  <si>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</si>
  <si>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</si>
  <si>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</si>
  <si>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</si>
  <si>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</si>
  <si>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</si>
  <si>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</si>
  <si>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</si>
  <si>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</si>
  <si>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</si>
  <si>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</si>
  <si>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</si>
  <si>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</si>
  <si>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</si>
  <si>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</si>
  <si>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</si>
  <si>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</si>
  <si>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</si>
  <si>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</si>
  <si>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</si>
  <si>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</si>
  <si>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</si>
  <si>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</si>
  <si>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</si>
  <si>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</si>
  <si>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</si>
  <si>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</si>
  <si>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</si>
  <si>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</si>
  <si>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</si>
  <si>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</si>
  <si>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</si>
  <si>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</si>
  <si>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</si>
  <si>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</si>
  <si>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</si>
  <si>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</si>
  <si>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</si>
  <si>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</si>
  <si>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</si>
  <si>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</si>
  <si>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</si>
  <si>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</si>
  <si>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</si>
  <si>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</si>
  <si>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</si>
  <si>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</si>
  <si>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</si>
  <si>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</si>
  <si>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</si>
  <si>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</si>
  <si>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</si>
  <si>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</si>
  <si>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</si>
  <si>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</si>
  <si>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</si>
  <si>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</si>
  <si>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</si>
  <si>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</si>
  <si>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</si>
  <si>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</si>
  <si>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</si>
  <si>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</si>
  <si>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</si>
  <si>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</si>
  <si>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</si>
  <si>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</si>
  <si>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</si>
  <si>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</si>
  <si>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</si>
  <si>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</si>
  <si>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</si>
  <si>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</si>
  <si>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</si>
  <si>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</si>
  <si>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</si>
  <si>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</si>
  <si>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</si>
  <si>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</si>
  <si>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</si>
  <si>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</si>
  <si>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</si>
  <si>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</si>
  <si>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</si>
  <si>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</si>
  <si>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</si>
  <si>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</si>
  <si>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</si>
  <si>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</si>
  <si>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</si>
  <si>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</si>
  <si>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</si>
  <si>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</si>
  <si>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</si>
  <si>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</si>
  <si>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</si>
  <si>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</si>
  <si>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</si>
  <si>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</si>
  <si>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</si>
  <si>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</si>
  <si>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</si>
  <si>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</si>
  <si>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</si>
  <si>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</si>
  <si>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</si>
  <si>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</si>
  <si>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</si>
  <si>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</si>
  <si>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</si>
  <si>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</si>
  <si>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</si>
  <si>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</si>
  <si>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</si>
  <si>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</si>
  <si>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</si>
  <si>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</si>
  <si>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</si>
  <si>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</si>
  <si>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</si>
  <si>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</si>
  <si>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</si>
  <si>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</si>
  <si>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</si>
  <si>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</si>
  <si>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</si>
  <si>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</si>
  <si>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</si>
  <si>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</si>
  <si>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</si>
  <si>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</si>
  <si>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</si>
  <si>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</si>
  <si>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</si>
  <si>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</si>
  <si>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</si>
  <si>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</si>
  <si>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</si>
  <si>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</si>
  <si>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</si>
  <si>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</si>
  <si>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</si>
  <si>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</si>
  <si>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</si>
  <si>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</si>
  <si>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</si>
  <si>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</si>
  <si>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</si>
  <si>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</si>
  <si>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</si>
  <si>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</si>
  <si>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</si>
  <si>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</si>
  <si>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</si>
  <si>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</si>
  <si>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</si>
  <si>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</si>
  <si>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</si>
  <si>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</si>
  <si>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</si>
  <si>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</si>
  <si>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</si>
  <si>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</si>
  <si>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</si>
  <si>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</si>
  <si>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</si>
  <si>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</si>
  <si>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</si>
  <si>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</si>
  <si>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</si>
  <si>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</si>
  <si>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</si>
  <si>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</si>
  <si>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</si>
  <si>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</si>
  <si>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</si>
  <si>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</si>
  <si>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</si>
  <si>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</si>
  <si>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</si>
  <si>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</si>
  <si>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</si>
  <si>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</si>
  <si>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</si>
  <si>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</si>
  <si>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</si>
  <si>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</si>
  <si>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</si>
  <si>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</si>
  <si>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</si>
  <si>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</si>
  <si>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</si>
  <si>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</si>
  <si>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</si>
  <si>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</si>
  <si>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</si>
  <si>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</si>
  <si>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</si>
  <si>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</si>
  <si>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</si>
  <si>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</si>
  <si>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</si>
  <si>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</si>
  <si>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</si>
  <si>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</si>
  <si>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</si>
  <si>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</si>
  <si>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</si>
  <si>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</si>
  <si>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</si>
  <si>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</si>
  <si>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</si>
  <si>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</si>
  <si>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</si>
  <si>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</si>
  <si>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</si>
  <si>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</si>
  <si>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</si>
  <si>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</si>
  <si>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</si>
  <si>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</si>
  <si>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</si>
  <si>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</si>
  <si>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</si>
  <si>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</si>
  <si>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</si>
  <si>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</si>
  <si>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</si>
  <si>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</si>
  <si>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</si>
  <si>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</si>
  <si>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</si>
  <si>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</si>
  <si>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</si>
  <si>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</si>
  <si>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</si>
  <si>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</si>
  <si>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</si>
  <si>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</si>
  <si>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</si>
  <si>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</si>
  <si>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</si>
  <si>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</si>
  <si>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</si>
  <si>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</si>
  <si>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</si>
  <si>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</si>
  <si>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</si>
  <si>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</si>
  <si>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</si>
  <si>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</si>
  <si>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</si>
  <si>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</si>
  <si>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</si>
  <si>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</si>
  <si>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</si>
  <si>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</si>
  <si>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</si>
  <si>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</si>
  <si>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</si>
  <si>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</si>
  <si>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</si>
  <si>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</si>
  <si>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</si>
  <si>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</si>
  <si>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</si>
  <si>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</si>
  <si>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</si>
  <si>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</si>
  <si>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</si>
  <si>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</si>
  <si>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</si>
  <si>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</si>
  <si>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</si>
  <si>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</si>
  <si>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</si>
  <si>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</si>
  <si>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</si>
  <si>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</si>
  <si>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</si>
  <si>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</si>
  <si>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</si>
  <si>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</si>
  <si>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</si>
  <si>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</si>
  <si>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</si>
  <si>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</si>
  <si>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</si>
  <si>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</si>
  <si>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</si>
  <si>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</si>
  <si>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</si>
  <si>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</si>
  <si>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</si>
  <si>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</si>
  <si>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</si>
  <si>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</si>
  <si>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</si>
  <si>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</si>
  <si>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</si>
  <si>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</si>
  <si>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</si>
  <si>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</si>
  <si>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</si>
  <si>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</si>
  <si>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</si>
  <si>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</si>
  <si>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</si>
  <si>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</si>
  <si>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</si>
  <si>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</si>
  <si>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</si>
  <si>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</si>
  <si>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</si>
  <si>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</si>
  <si>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</si>
  <si>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</si>
  <si>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</si>
  <si>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</si>
  <si>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</si>
  <si>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</si>
  <si>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</si>
  <si>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</si>
  <si>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</si>
  <si>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</si>
  <si>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</si>
  <si>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</si>
  <si>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</si>
  <si>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</si>
  <si>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</si>
  <si>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</si>
  <si>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</si>
  <si>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</si>
  <si>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</si>
  <si>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</si>
  <si>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</si>
  <si>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</si>
  <si>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</si>
  <si>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</si>
  <si>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</si>
  <si>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</si>
  <si>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</si>
  <si>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</si>
  <si>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</si>
  <si>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</si>
  <si>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</si>
  <si>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</si>
  <si>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</si>
  <si>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</si>
  <si>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</si>
  <si>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</si>
  <si>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</si>
  <si>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</si>
  <si>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</si>
  <si>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</si>
  <si>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</si>
  <si>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</si>
  <si>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</si>
  <si>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</si>
  <si>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</si>
  <si>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</si>
  <si>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</si>
  <si>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</si>
  <si>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</si>
  <si>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</si>
  <si>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</si>
  <si>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</si>
  <si>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</si>
  <si>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</si>
  <si>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</si>
  <si>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</si>
  <si>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</si>
  <si>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</si>
  <si>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</si>
  <si>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</si>
  <si>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</si>
  <si>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</si>
  <si>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</si>
  <si>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</si>
  <si>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</si>
  <si>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</si>
  <si>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</si>
  <si>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</si>
  <si>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</si>
  <si>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</si>
  <si>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</si>
  <si>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</si>
  <si>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</si>
  <si>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</si>
  <si>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</si>
  <si>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</si>
  <si>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</si>
  <si>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</si>
  <si>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</si>
  <si>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</si>
  <si>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</si>
  <si>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</si>
  <si>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</si>
  <si>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</si>
  <si>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</si>
  <si>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</si>
  <si>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</si>
  <si>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</si>
  <si>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</si>
  <si>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</si>
  <si>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</si>
  <si>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</si>
  <si>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</si>
  <si>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</si>
  <si>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</si>
  <si>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</si>
  <si>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</si>
  <si>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</si>
  <si>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</si>
  <si>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</si>
  <si>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</si>
  <si>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</si>
  <si>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</si>
  <si>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</si>
  <si>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</si>
  <si>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</si>
  <si>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</si>
  <si>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</si>
  <si>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</si>
  <si>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</si>
  <si>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</si>
  <si>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</si>
  <si>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</si>
  <si>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</si>
  <si>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</si>
  <si>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</si>
  <si>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</si>
  <si>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</si>
  <si>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</si>
  <si>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</si>
  <si>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</si>
  <si>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</si>
  <si>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</si>
  <si>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</si>
  <si>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</si>
  <si>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</si>
  <si>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</si>
  <si>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</si>
  <si>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</si>
  <si>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</si>
  <si>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</si>
  <si>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</si>
  <si>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</si>
  <si>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</si>
  <si>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</si>
  <si>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</si>
  <si>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</si>
  <si>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</si>
  <si>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</si>
  <si>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</si>
  <si>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</si>
  <si>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</si>
  <si>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</si>
  <si>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</si>
  <si>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</si>
  <si>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</si>
  <si>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</si>
  <si>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</si>
  <si>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</si>
  <si>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</si>
  <si>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</si>
  <si>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</si>
  <si>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</si>
  <si>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</si>
  <si>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</si>
  <si>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</si>
  <si>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</si>
  <si>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</si>
  <si>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</si>
  <si>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</si>
  <si>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</si>
  <si>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</si>
  <si>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</si>
  <si>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</si>
  <si>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</si>
  <si>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</si>
  <si>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</si>
  <si>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</si>
  <si>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</si>
  <si>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</si>
  <si>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</si>
  <si>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</si>
  <si>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</si>
  <si>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</si>
  <si>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</si>
  <si>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</si>
  <si>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</si>
  <si>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</si>
  <si>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</si>
  <si>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</si>
  <si>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</si>
  <si>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</si>
  <si>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</si>
  <si>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</si>
  <si>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</si>
  <si>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</si>
  <si>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</si>
  <si>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</si>
  <si>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</si>
  <si>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</si>
  <si>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</si>
  <si>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</si>
  <si>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</si>
  <si>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</si>
  <si>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</si>
  <si>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</si>
  <si>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</si>
  <si>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</si>
  <si>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</si>
  <si>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</si>
  <si>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</si>
  <si>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</si>
  <si>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</si>
  <si>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</si>
  <si>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</si>
  <si>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</si>
  <si>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</si>
  <si>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</si>
  <si>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</si>
  <si>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</si>
  <si>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</si>
  <si>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</si>
  <si>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</si>
  <si>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</si>
  <si>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</si>
  <si>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</si>
  <si>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</si>
  <si>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</si>
  <si>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</si>
  <si>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</si>
  <si>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</si>
  <si>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</si>
  <si>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</si>
  <si>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</si>
  <si>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</si>
  <si>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</si>
  <si>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</si>
  <si>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</si>
  <si>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</si>
  <si>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</si>
  <si>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</si>
  <si>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</si>
  <si>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</si>
  <si>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</si>
  <si>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</si>
  <si>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</si>
  <si>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</si>
  <si>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</si>
  <si>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</si>
  <si>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</si>
  <si>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</si>
  <si>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</si>
  <si>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</si>
  <si>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</si>
  <si>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</si>
  <si>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</si>
  <si>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</si>
  <si>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</si>
  <si>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</si>
  <si>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</si>
  <si>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</si>
  <si>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</si>
  <si>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</si>
  <si>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</si>
  <si>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</si>
  <si>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</si>
  <si>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</si>
  <si>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</si>
  <si>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</si>
  <si>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</si>
  <si>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</si>
  <si>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</si>
  <si>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</si>
  <si>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</si>
  <si>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</si>
  <si>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</si>
  <si>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</si>
  <si>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</si>
  <si>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</si>
  <si>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</si>
  <si>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</si>
  <si>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</si>
  <si>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</si>
  <si>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</si>
  <si>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</si>
  <si>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</si>
  <si>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</si>
  <si>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</si>
  <si>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</si>
  <si>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</si>
  <si>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</si>
  <si>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</si>
  <si>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</si>
  <si>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</si>
  <si>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</si>
  <si>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</si>
  <si>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</si>
  <si>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</si>
  <si>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</si>
  <si>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</si>
  <si>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</si>
  <si>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</si>
  <si>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</si>
  <si>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</si>
  <si>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</si>
  <si>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</si>
  <si>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</si>
  <si>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</si>
  <si>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</si>
  <si>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</si>
  <si>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</si>
  <si>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</si>
  <si>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</si>
  <si>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</si>
  <si>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</si>
  <si>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</si>
  <si>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</si>
  <si>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</si>
  <si>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</si>
  <si>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</si>
  <si>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</si>
  <si>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</si>
  <si>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</si>
  <si>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</si>
  <si>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</si>
  <si>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</si>
  <si>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</si>
  <si>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</si>
  <si>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</si>
  <si>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</si>
  <si>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</si>
  <si>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</si>
  <si>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</si>
  <si>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</si>
  <si>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</si>
  <si>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</si>
  <si>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</si>
  <si>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</si>
  <si>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</si>
  <si>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</si>
  <si>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</si>
  <si>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</si>
  <si>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</si>
  <si>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</si>
  <si>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</si>
  <si>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</si>
  <si>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</si>
  <si>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</si>
  <si>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</si>
  <si>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</si>
  <si>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</si>
  <si>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</si>
  <si>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</si>
  <si>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</si>
  <si>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</si>
  <si>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</si>
  <si>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</si>
  <si>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</si>
  <si>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</si>
  <si>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</si>
  <si>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</si>
  <si>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</si>
  <si>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</si>
  <si>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</si>
  <si>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</si>
  <si>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</si>
  <si>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</si>
  <si>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</si>
  <si>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</si>
  <si>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</si>
  <si>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</si>
  <si>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</si>
  <si>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</si>
  <si>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</si>
  <si>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</si>
  <si>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</si>
  <si>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</si>
  <si>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</si>
  <si>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</si>
  <si>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</si>
  <si>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</si>
  <si>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</si>
  <si>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</si>
  <si>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</si>
  <si>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</si>
  <si>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</si>
  <si>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</si>
  <si>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</si>
  <si>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</si>
  <si>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</si>
  <si>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</si>
  <si>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</si>
  <si>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</si>
  <si>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</si>
  <si>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</si>
  <si>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</si>
  <si>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</si>
  <si>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</si>
  <si>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</si>
  <si>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</si>
  <si>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</si>
  <si>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</si>
  <si>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</si>
  <si>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</si>
  <si>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</si>
  <si>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</si>
  <si>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</si>
  <si>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</si>
  <si>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</si>
  <si>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</si>
  <si>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</si>
  <si>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</si>
  <si>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</si>
  <si>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</si>
  <si>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</si>
  <si>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</si>
  <si>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</si>
  <si>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</si>
  <si>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</si>
  <si>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</si>
  <si>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</si>
  <si>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</si>
  <si>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</si>
  <si>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</si>
  <si>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</si>
  <si>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</si>
  <si>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</si>
  <si>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</si>
  <si>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</si>
  <si>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</si>
  <si>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</si>
  <si>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</si>
  <si>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</si>
  <si>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</si>
  <si>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</si>
  <si>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</si>
  <si>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</si>
  <si>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</si>
  <si>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</si>
  <si>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</si>
  <si>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</si>
  <si>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</si>
  <si>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</si>
  <si>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</si>
  <si>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</si>
  <si>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</si>
  <si>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</si>
  <si>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</si>
  <si>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</si>
  <si>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</si>
  <si>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</si>
  <si>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</si>
  <si>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</si>
  <si>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</si>
  <si>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</si>
  <si>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</si>
  <si>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</si>
  <si>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</si>
  <si>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</si>
  <si>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</si>
  <si>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</si>
  <si>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</si>
  <si>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</si>
  <si>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</si>
  <si>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</si>
  <si>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</si>
  <si>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</si>
  <si>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</si>
  <si>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</si>
  <si>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</si>
  <si>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</si>
  <si>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</si>
  <si>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</si>
  <si>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</si>
  <si>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</si>
  <si>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</si>
  <si>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</si>
  <si>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</si>
  <si>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</si>
  <si>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</si>
  <si>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</si>
  <si>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</si>
  <si>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</si>
  <si>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</si>
  <si>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</si>
  <si>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</si>
  <si>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</si>
  <si>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</si>
  <si>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</si>
  <si>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</si>
  <si>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</si>
  <si>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</si>
  <si>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</si>
  <si>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</si>
  <si>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</si>
  <si>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</si>
  <si>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</si>
  <si>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</si>
  <si>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</si>
  <si>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</si>
  <si>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</si>
  <si>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</si>
  <si>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</si>
  <si>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</si>
  <si>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</si>
  <si>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</si>
  <si>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</si>
  <si>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</si>
  <si>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</si>
  <si>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</si>
  <si>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</si>
  <si>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</si>
  <si>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</si>
  <si>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</si>
  <si>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</si>
  <si>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</si>
  <si>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</si>
  <si>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</si>
  <si>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</si>
  <si>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</si>
  <si>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</si>
  <si>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</si>
  <si>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</si>
  <si>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</si>
  <si>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</si>
  <si>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</si>
  <si>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</si>
  <si>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</si>
  <si>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</si>
  <si>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</si>
  <si>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</si>
  <si>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</si>
  <si>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</si>
  <si>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</si>
  <si>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</si>
  <si>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</si>
  <si>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</si>
  <si>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</si>
  <si>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</si>
  <si>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</si>
  <si>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</si>
  <si>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</si>
  <si>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</si>
  <si>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</si>
  <si>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</si>
  <si>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</si>
  <si>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</si>
  <si>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</si>
  <si>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</si>
  <si>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</si>
  <si>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</si>
  <si>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</si>
  <si>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</si>
  <si>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</si>
  <si>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</si>
  <si>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</si>
  <si>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</si>
  <si>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</si>
  <si>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</si>
  <si>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</si>
  <si>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</si>
  <si>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</si>
  <si>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</si>
  <si>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</si>
  <si>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</si>
  <si>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</si>
  <si>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</si>
  <si>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</si>
  <si>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</si>
  <si>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</si>
  <si>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</si>
  <si>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</si>
  <si>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</si>
  <si>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</si>
  <si>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</si>
  <si>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</si>
  <si>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</si>
  <si>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</si>
  <si>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</si>
  <si>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</si>
  <si>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</si>
  <si>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</si>
  <si>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</si>
  <si>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</si>
  <si>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</si>
  <si>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</si>
  <si>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</si>
  <si>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</si>
  <si>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</si>
  <si>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</si>
  <si>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</si>
  <si>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</si>
  <si>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</si>
  <si>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</si>
  <si>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</si>
  <si>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</si>
  <si>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</si>
  <si>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</si>
  <si>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</si>
  <si>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</si>
  <si>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</si>
  <si>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</si>
  <si>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</si>
  <si>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</si>
  <si>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</si>
  <si>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</si>
  <si>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</si>
  <si>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</si>
  <si>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</si>
  <si>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</si>
  <si>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</si>
  <si>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</si>
  <si>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</si>
  <si>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</si>
  <si>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</si>
  <si>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</si>
  <si>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</si>
  <si>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</si>
  <si>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</si>
  <si>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</si>
  <si>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</si>
  <si>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</si>
  <si>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</si>
  <si>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</si>
  <si>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</si>
  <si>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</si>
  <si>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</si>
  <si>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</si>
  <si>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</si>
  <si>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</si>
  <si>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</si>
  <si>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</si>
  <si>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</si>
  <si>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</si>
  <si>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</si>
  <si>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</si>
  <si>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</si>
  <si>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</si>
  <si>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</si>
  <si>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</si>
  <si>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</si>
  <si>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</si>
  <si>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</si>
  <si>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</si>
  <si>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</si>
  <si>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</si>
  <si>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</si>
  <si>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</si>
  <si>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</si>
  <si>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</si>
  <si>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</si>
  <si>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</si>
  <si>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</si>
  <si>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</si>
  <si>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</si>
  <si>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</si>
  <si>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</si>
  <si>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</si>
  <si>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</si>
  <si>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</si>
  <si>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</si>
  <si>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</si>
  <si>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</si>
  <si>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</si>
  <si>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</si>
  <si>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</si>
  <si>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</si>
  <si>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</si>
  <si>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</si>
  <si>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</si>
  <si>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</si>
  <si>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</si>
  <si>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</si>
  <si>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</si>
  <si>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</si>
  <si>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</si>
  <si>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</si>
  <si>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</si>
  <si>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</si>
  <si>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</si>
  <si>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</si>
  <si>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</si>
  <si>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</si>
  <si>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</si>
  <si>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</si>
  <si>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</si>
  <si>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</si>
  <si>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</si>
  <si>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</si>
  <si>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</si>
  <si>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</si>
  <si>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</si>
  <si>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</si>
  <si>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</si>
  <si>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</si>
  <si>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</si>
  <si>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</si>
  <si>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</si>
  <si>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</si>
  <si>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</si>
  <si>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</si>
  <si>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</si>
  <si>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</si>
  <si>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</si>
  <si>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</si>
  <si>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</si>
  <si>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</si>
  <si>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</si>
  <si>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</si>
  <si>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</si>
  <si>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</si>
  <si>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</si>
  <si>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</si>
  <si>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</si>
  <si>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</si>
  <si>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</si>
  <si>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</si>
  <si>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</si>
  <si>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</si>
  <si>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</si>
  <si>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</si>
  <si>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</si>
  <si>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</si>
  <si>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</si>
  <si>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</si>
  <si>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</si>
  <si>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</si>
  <si>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</si>
  <si>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</si>
  <si>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</si>
  <si>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</si>
  <si>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</si>
  <si>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</si>
  <si>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</si>
  <si>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</si>
  <si>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</si>
  <si>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</si>
  <si>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</si>
  <si>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</si>
  <si>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</si>
  <si>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</si>
  <si>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</si>
  <si>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</si>
  <si>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</si>
  <si>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</si>
  <si>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</si>
  <si>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</si>
  <si>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</si>
  <si>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</si>
  <si>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</si>
  <si>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</si>
  <si>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</si>
  <si>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</si>
  <si>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</si>
  <si>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</si>
  <si>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</si>
  <si>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</si>
  <si>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</si>
  <si>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</si>
  <si>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</si>
  <si>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</si>
  <si>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</si>
  <si>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</si>
  <si>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</si>
  <si>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</si>
  <si>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</si>
  <si>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</si>
  <si>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</si>
  <si>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</si>
  <si>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</si>
  <si>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</si>
  <si>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</si>
  <si>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</si>
  <si>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</si>
  <si>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</si>
  <si>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</si>
  <si>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</si>
  <si>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</si>
  <si>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</si>
  <si>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</si>
  <si>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</si>
  <si>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</si>
  <si>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</si>
  <si>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</si>
  <si>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</si>
  <si>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</si>
  <si>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</si>
  <si>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</si>
  <si>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</si>
  <si>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</si>
  <si>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</si>
  <si>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</si>
  <si>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</si>
  <si>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</si>
  <si>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</si>
  <si>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</si>
  <si>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</si>
  <si>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</si>
  <si>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</si>
  <si>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</si>
  <si>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</si>
  <si>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</si>
  <si>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</si>
  <si>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</si>
  <si>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</si>
  <si>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</si>
  <si>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</si>
  <si>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</si>
  <si>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</si>
  <si>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</si>
  <si>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</si>
  <si>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</si>
  <si>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</si>
  <si>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</si>
  <si>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</si>
  <si>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</si>
  <si>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</si>
  <si>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</si>
  <si>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</si>
  <si>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</si>
  <si>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</si>
  <si>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</si>
  <si>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</si>
  <si>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</si>
  <si>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</si>
  <si>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</si>
  <si>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</si>
  <si>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</si>
  <si>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</si>
  <si>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</si>
  <si>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</si>
  <si>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</si>
  <si>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</si>
  <si>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</si>
  <si>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</si>
  <si>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</si>
  <si>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</si>
  <si>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</si>
  <si>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</si>
  <si>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</si>
  <si>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</si>
  <si>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</si>
  <si>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</si>
  <si>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</si>
  <si>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</si>
  <si>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</si>
  <si>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</si>
  <si>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</si>
  <si>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</si>
  <si>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</si>
  <si>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</si>
  <si>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</si>
  <si>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</si>
  <si>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</si>
  <si>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</si>
  <si>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</si>
  <si>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</si>
  <si>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</si>
  <si>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</si>
  <si>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</si>
  <si>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</si>
  <si>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</si>
  <si>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</si>
  <si>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</si>
  <si>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</si>
  <si>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</si>
  <si>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</si>
  <si>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</si>
  <si>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</si>
  <si>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</si>
  <si>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</si>
  <si>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</si>
  <si>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</si>
  <si>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</si>
  <si>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</si>
  <si>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</si>
  <si>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</si>
  <si>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</si>
  <si>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</si>
  <si>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</si>
  <si>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</si>
  <si>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</si>
  <si>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</si>
  <si>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</si>
  <si>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</si>
  <si>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</si>
  <si>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</si>
  <si>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</si>
  <si>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</si>
  <si>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</si>
  <si>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</si>
  <si>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</si>
  <si>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</si>
  <si>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</si>
  <si>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</si>
  <si>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</si>
  <si>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</si>
  <si>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</si>
  <si>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</si>
  <si>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</si>
  <si>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</si>
  <si>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</si>
  <si>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</si>
  <si>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</si>
  <si>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</si>
  <si>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</si>
  <si>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</si>
  <si>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</si>
  <si>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</si>
  <si>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</si>
  <si>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</si>
  <si>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</si>
  <si>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</si>
  <si>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</si>
  <si>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</si>
  <si>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</si>
  <si>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</si>
  <si>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</si>
  <si>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</si>
  <si>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</si>
  <si>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</si>
  <si>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</si>
  <si>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</si>
  <si>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</si>
  <si>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</si>
  <si>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</si>
  <si>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</si>
  <si>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</si>
  <si>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</si>
  <si>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</si>
  <si>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</si>
  <si>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</si>
  <si>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</si>
  <si>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</si>
  <si>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</si>
  <si>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</si>
  <si>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</si>
  <si>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</si>
  <si>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</si>
  <si>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</si>
  <si>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</si>
  <si>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</si>
  <si>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</si>
  <si>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</si>
  <si>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</si>
  <si>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</si>
  <si>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</si>
  <si>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</si>
  <si>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</si>
  <si>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</si>
  <si>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</si>
  <si>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</si>
  <si>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</si>
  <si>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</si>
  <si>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</si>
  <si>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</si>
  <si>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</si>
  <si>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</si>
  <si>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</si>
  <si>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</si>
  <si>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</si>
  <si>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</si>
  <si>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</si>
  <si>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</si>
  <si>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</si>
  <si>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</si>
  <si>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</si>
  <si>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</si>
  <si>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</si>
  <si>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</si>
  <si>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</si>
  <si>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</si>
  <si>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</si>
  <si>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</si>
  <si>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</si>
  <si>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</si>
  <si>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</si>
  <si>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</si>
  <si>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</si>
  <si>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</si>
  <si>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</si>
  <si>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</si>
  <si>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</si>
  <si>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</si>
  <si>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</si>
  <si>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</si>
  <si>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</si>
  <si>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</si>
  <si>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</si>
  <si>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</si>
  <si>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</si>
  <si>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</si>
  <si>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</si>
  <si>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</si>
  <si>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</si>
  <si>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</si>
  <si>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</si>
  <si>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</si>
  <si>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</si>
  <si>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</si>
  <si>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</si>
  <si>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</si>
  <si>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</si>
  <si>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</si>
  <si>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</si>
  <si>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</si>
  <si>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</si>
  <si>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</si>
  <si>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</si>
  <si>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</si>
  <si>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</si>
  <si>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</si>
  <si>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</si>
  <si>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</si>
  <si>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</si>
  <si>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</si>
  <si>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</si>
  <si>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</si>
  <si>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</si>
  <si>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</si>
  <si>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</si>
  <si>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</si>
  <si>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</si>
  <si>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</si>
  <si>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</si>
  <si>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</si>
  <si>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</si>
  <si>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</si>
  <si>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</si>
  <si>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</si>
  <si>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</si>
  <si>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</si>
  <si>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</si>
  <si>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</si>
  <si>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</si>
  <si>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</si>
  <si>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</si>
  <si>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</si>
  <si>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</si>
  <si>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</si>
  <si>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</si>
  <si>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</si>
  <si>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</si>
  <si>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</si>
  <si>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</si>
  <si>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</si>
  <si>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</si>
  <si>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</si>
  <si>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</si>
  <si>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</si>
  <si>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</si>
  <si>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</si>
  <si>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</si>
  <si>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</si>
  <si>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</si>
  <si>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</si>
  <si>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</si>
  <si>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</si>
  <si>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</si>
  <si>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</si>
  <si>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</si>
  <si>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</si>
  <si>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</si>
  <si>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</si>
  <si>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</si>
  <si>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</si>
  <si>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</si>
  <si>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</si>
  <si>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</si>
  <si>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</si>
  <si>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</si>
  <si>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</si>
  <si>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</si>
  <si>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</si>
  <si>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</si>
  <si>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</si>
  <si>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</si>
  <si>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</si>
  <si>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</si>
  <si>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</si>
  <si>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</si>
  <si>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</si>
  <si>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</si>
  <si>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</si>
  <si>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</si>
  <si>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</si>
  <si>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</si>
  <si>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</si>
  <si>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</si>
  <si>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</si>
  <si>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</si>
  <si>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</si>
  <si>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</si>
  <si>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</si>
  <si>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</si>
  <si>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</si>
  <si>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</si>
  <si>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</si>
  <si>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</si>
  <si>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</si>
  <si>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</si>
  <si>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</si>
  <si>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</si>
  <si>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</si>
  <si>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</si>
  <si>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</si>
  <si>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</si>
  <si>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</si>
  <si>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</si>
  <si>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</si>
  <si>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</si>
  <si>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</si>
  <si>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</si>
  <si>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</si>
  <si>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</si>
  <si>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</si>
  <si>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</si>
  <si>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</si>
  <si>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</si>
  <si>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</si>
  <si>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</si>
  <si>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</si>
  <si>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</si>
  <si>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</si>
  <si>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</si>
  <si>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</si>
  <si>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</si>
  <si>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</si>
  <si>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</si>
  <si>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</si>
  <si>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</si>
  <si>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</si>
  <si>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</si>
  <si>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</si>
  <si>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</si>
  <si>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</si>
  <si>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</si>
  <si>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</si>
  <si>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</si>
  <si>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</si>
  <si>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</si>
  <si>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</si>
  <si>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</si>
  <si>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</si>
  <si>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</si>
  <si>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</si>
  <si>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</si>
  <si>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</si>
  <si>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</si>
  <si>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</si>
  <si>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</si>
  <si>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</si>
  <si>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</si>
  <si>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</si>
  <si>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</si>
  <si>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</si>
  <si>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</si>
  <si>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</si>
  <si>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</si>
  <si>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</si>
  <si>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</si>
  <si>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</si>
  <si>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</si>
  <si>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</si>
  <si>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</si>
  <si>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</si>
  <si>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</si>
  <si>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</si>
  <si>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</si>
  <si>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</si>
  <si>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</si>
  <si>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</si>
  <si>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</si>
  <si>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</si>
  <si>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</si>
  <si>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</si>
  <si>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</si>
  <si>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</si>
  <si>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</si>
  <si>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</si>
  <si>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</si>
  <si>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</si>
  <si>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</si>
  <si>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</si>
  <si>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</si>
  <si>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</si>
  <si>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</si>
  <si>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</si>
  <si>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</si>
  <si>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</si>
  <si>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</si>
  <si>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</si>
  <si>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</si>
  <si>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</si>
  <si>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</si>
  <si>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</si>
  <si>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</si>
  <si>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</si>
  <si>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</si>
  <si>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</si>
  <si>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</si>
  <si>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</si>
  <si>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</si>
  <si>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</si>
  <si>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</si>
  <si>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</si>
  <si>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</si>
  <si>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</si>
  <si>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</si>
  <si>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</si>
  <si>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</si>
  <si>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</si>
  <si>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</si>
  <si>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</si>
  <si>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</si>
  <si>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</si>
  <si>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</si>
  <si>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</si>
  <si>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</si>
  <si>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</si>
  <si>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</si>
  <si>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</si>
  <si>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</si>
  <si>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</si>
  <si>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</si>
  <si>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</si>
  <si>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</si>
  <si>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</si>
  <si>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</si>
  <si>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</si>
  <si>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</si>
  <si>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</si>
  <si>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</si>
  <si>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</si>
  <si>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</si>
  <si>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</si>
  <si>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</si>
  <si>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</si>
  <si>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</si>
  <si>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</si>
  <si>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</si>
  <si>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</si>
  <si>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</si>
  <si>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</si>
  <si>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</si>
  <si>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</si>
  <si>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</si>
  <si>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</si>
  <si>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</si>
  <si>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</si>
  <si>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</si>
  <si>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</si>
  <si>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</si>
  <si>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</si>
  <si>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</si>
  <si>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</si>
  <si>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</si>
  <si>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</si>
  <si>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</si>
  <si>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</si>
  <si>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</si>
  <si>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</si>
  <si>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</si>
  <si>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</si>
  <si>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</si>
  <si>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</si>
  <si>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</si>
  <si>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</si>
  <si>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</si>
  <si>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</si>
  <si>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</si>
  <si>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</si>
  <si>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</si>
  <si>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</si>
  <si>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</si>
  <si>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</si>
  <si>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</si>
  <si>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</si>
  <si>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</si>
  <si>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</si>
  <si>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</si>
  <si>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</si>
  <si>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</si>
  <si>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</si>
  <si>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</si>
  <si>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</si>
  <si>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</si>
  <si>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</si>
  <si>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</si>
  <si>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</si>
  <si>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</si>
  <si>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</si>
  <si>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</si>
  <si>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</si>
  <si>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</si>
  <si>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</si>
  <si>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</si>
  <si>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</si>
  <si>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</si>
  <si>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</si>
  <si>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</si>
  <si>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</si>
  <si>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</si>
  <si>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</si>
  <si>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</si>
  <si>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</si>
  <si>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</si>
  <si>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</si>
  <si>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</si>
  <si>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</si>
  <si>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</si>
  <si>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</si>
  <si>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</si>
  <si>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</si>
  <si>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</si>
  <si>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</si>
  <si>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</si>
  <si>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</si>
  <si>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</si>
  <si>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</si>
  <si>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</si>
  <si>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</si>
  <si>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</si>
  <si>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</si>
  <si>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</si>
  <si>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</si>
  <si>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</si>
  <si>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</si>
  <si>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</si>
  <si>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</si>
  <si>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</si>
  <si>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</si>
  <si>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</si>
  <si>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</si>
  <si>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</si>
  <si>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</si>
  <si>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</si>
  <si>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</si>
  <si>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</si>
  <si>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</si>
  <si>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</si>
  <si>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</si>
  <si>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</si>
  <si>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</si>
  <si>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</si>
  <si>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</si>
  <si>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</si>
  <si>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</si>
  <si>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</si>
  <si>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</si>
  <si>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</si>
  <si>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</si>
  <si>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</si>
  <si>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</si>
  <si>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</si>
  <si>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</si>
  <si>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</si>
  <si>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</si>
  <si>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</si>
  <si>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</si>
  <si>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</si>
  <si>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</si>
  <si>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</si>
  <si>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</si>
  <si>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</si>
  <si>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</si>
  <si>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</si>
  <si>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</si>
  <si>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</si>
  <si>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</si>
  <si>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</si>
  <si>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</si>
  <si>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</si>
  <si>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</si>
  <si>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</si>
  <si>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</si>
  <si>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</si>
  <si>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</si>
  <si>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</si>
  <si>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</si>
  <si>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</si>
  <si>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</si>
  <si>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</si>
  <si>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</si>
  <si>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</si>
  <si>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</si>
  <si>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</si>
  <si>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</si>
  <si>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</si>
  <si>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</si>
  <si>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</si>
  <si>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</si>
  <si>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</si>
  <si>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</si>
  <si>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</si>
  <si>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</si>
  <si>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</si>
  <si>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</si>
  <si>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</si>
  <si>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</si>
  <si>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</si>
  <si>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</si>
  <si>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</si>
  <si>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</si>
  <si>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</si>
  <si>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</si>
  <si>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</si>
  <si>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</si>
  <si>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</si>
  <si>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</si>
  <si>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</si>
  <si>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</si>
  <si>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</si>
  <si>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</si>
  <si>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</si>
  <si>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</si>
  <si>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</si>
  <si>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</si>
  <si>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</si>
  <si>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</si>
  <si>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</si>
  <si>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</si>
  <si>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</si>
  <si>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</si>
  <si>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</si>
  <si>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</si>
  <si>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</si>
  <si>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</si>
  <si>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</si>
  <si>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</si>
  <si>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</si>
  <si>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</si>
  <si>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</si>
  <si>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</si>
  <si>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</si>
  <si>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</si>
  <si>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</si>
  <si>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</si>
  <si>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</si>
  <si>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</si>
  <si>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</si>
  <si>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</si>
  <si>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</si>
  <si>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</si>
  <si>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</si>
  <si>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</si>
  <si>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</si>
  <si>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</si>
  <si>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</si>
  <si>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</si>
  <si>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</si>
  <si>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</si>
  <si>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</si>
  <si>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</si>
  <si>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</si>
  <si>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</si>
  <si>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</si>
  <si>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</si>
  <si>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</si>
  <si>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</si>
  <si>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</si>
  <si>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</si>
  <si>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</si>
  <si>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</si>
  <si>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</si>
  <si>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</si>
  <si>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</si>
  <si>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</si>
  <si>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</si>
  <si>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</si>
  <si>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</si>
  <si>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</si>
  <si>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</si>
  <si>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</si>
  <si>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</si>
  <si>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</si>
  <si>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</si>
  <si>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</si>
  <si>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</si>
  <si>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</si>
  <si>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</si>
  <si>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</si>
  <si>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</si>
  <si>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</si>
  <si>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</si>
  <si>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</si>
  <si>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</si>
  <si>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</si>
  <si>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</si>
  <si>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</si>
  <si>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</si>
  <si>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</si>
  <si>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</si>
  <si>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</si>
  <si>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</si>
  <si>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</si>
  <si>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</si>
  <si>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</si>
  <si>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</si>
  <si>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</si>
  <si>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</si>
  <si>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</si>
  <si>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</si>
  <si>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</si>
  <si>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</si>
  <si>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</si>
  <si>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</si>
  <si>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</si>
  <si>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</si>
  <si>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</si>
  <si>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</si>
  <si>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</si>
  <si>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</si>
  <si>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</si>
  <si>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</si>
  <si>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</si>
  <si>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</si>
  <si>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</si>
  <si>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</si>
  <si>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</si>
  <si>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</si>
  <si>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</si>
  <si>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</si>
  <si>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</si>
  <si>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</si>
  <si>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</si>
  <si>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</si>
  <si>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</si>
  <si>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</si>
  <si>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</si>
  <si>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</si>
  <si>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</si>
  <si>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</si>
  <si>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</si>
  <si>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</si>
  <si>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</si>
  <si>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</si>
  <si>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</si>
  <si>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</si>
  <si>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</si>
  <si>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</si>
  <si>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</si>
  <si>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</si>
  <si>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</si>
  <si>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</si>
  <si>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</si>
  <si>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</si>
  <si>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</si>
  <si>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</si>
  <si>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</si>
  <si>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</si>
  <si>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</si>
  <si>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</si>
  <si>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</si>
  <si>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</si>
  <si>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</si>
  <si>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</si>
  <si>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</si>
  <si>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</si>
  <si>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</si>
  <si>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</si>
  <si>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</si>
  <si>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</si>
  <si>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</si>
  <si>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</si>
  <si>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</si>
  <si>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</si>
  <si>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</si>
  <si>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</si>
  <si>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</si>
  <si>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</si>
  <si>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</si>
  <si>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</si>
  <si>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</si>
  <si>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</si>
  <si>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</si>
  <si>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</si>
  <si>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</si>
  <si>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</si>
  <si>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</si>
  <si>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</si>
  <si>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</si>
  <si>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</si>
  <si>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</si>
  <si>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</si>
  <si>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</si>
  <si>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</si>
  <si>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</si>
  <si>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</si>
  <si>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</si>
  <si>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</si>
  <si>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</si>
  <si>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</si>
  <si>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</si>
  <si>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</si>
  <si>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</si>
  <si>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</si>
  <si>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</si>
  <si>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</si>
  <si>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</si>
  <si>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</si>
  <si>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</si>
  <si>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</si>
  <si>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</si>
  <si>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</si>
  <si>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</si>
  <si>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</si>
  <si>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</si>
  <si>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</si>
  <si>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</si>
  <si>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</si>
  <si>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</si>
  <si>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</si>
  <si>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</si>
  <si>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</si>
  <si>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</si>
  <si>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</si>
  <si>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</si>
  <si>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</si>
  <si>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</si>
  <si>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</si>
  <si>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</si>
  <si>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</si>
  <si>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</si>
  <si>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</si>
  <si>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</si>
  <si>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</si>
  <si>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</si>
  <si>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</si>
  <si>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</si>
  <si>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</si>
  <si>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</si>
  <si>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</si>
  <si>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</si>
  <si>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</si>
  <si>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</si>
  <si>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</si>
  <si>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</si>
  <si>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</si>
  <si>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</si>
  <si>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</si>
  <si>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</si>
  <si>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</si>
  <si>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</si>
  <si>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</si>
  <si>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</si>
  <si>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</si>
  <si>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</si>
  <si>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</si>
  <si>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</si>
  <si>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</si>
  <si>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</si>
  <si>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</si>
  <si>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</si>
  <si>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</si>
  <si>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</si>
  <si>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</si>
  <si>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</si>
  <si>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</si>
  <si>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</si>
  <si>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</si>
  <si>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</si>
  <si>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</si>
  <si>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</si>
  <si>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</si>
  <si>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</si>
  <si>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</si>
  <si>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</si>
  <si>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</si>
  <si>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</si>
  <si>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</si>
  <si>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</si>
  <si>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</si>
  <si>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</si>
  <si>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</si>
  <si>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</si>
  <si>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</si>
  <si>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</si>
  <si>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</si>
  <si>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</si>
  <si>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</si>
  <si>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</si>
  <si>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</si>
  <si>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</si>
  <si>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</si>
  <si>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</si>
  <si>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</si>
  <si>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</si>
  <si>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</si>
  <si>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</si>
  <si>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</si>
  <si>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</si>
  <si>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</si>
  <si>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</si>
  <si>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</si>
  <si>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</si>
  <si>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</si>
  <si>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</si>
  <si>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</si>
  <si>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</si>
  <si>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</si>
  <si>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</si>
  <si>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</si>
  <si>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</si>
  <si>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</si>
  <si>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</si>
  <si>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</si>
  <si>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</si>
  <si>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</si>
  <si>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</si>
  <si>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</si>
  <si>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</si>
  <si>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</si>
  <si>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</si>
  <si>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</si>
  <si>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</si>
  <si>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</si>
  <si>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</si>
  <si>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</si>
  <si>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</si>
  <si>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</si>
  <si>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</si>
  <si>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</si>
  <si>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</si>
  <si>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</si>
  <si>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</si>
  <si>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</si>
  <si>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</si>
  <si>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</si>
  <si>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</si>
  <si>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</si>
  <si>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</si>
  <si>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</si>
  <si>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</si>
  <si>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</si>
  <si>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</si>
  <si>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</si>
  <si>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</si>
  <si>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</si>
  <si>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</si>
  <si>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</si>
  <si>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</si>
  <si>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</si>
  <si>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</si>
  <si>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</si>
  <si>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</si>
  <si>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</si>
  <si>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</si>
  <si>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</si>
  <si>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</si>
  <si>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</si>
  <si>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</si>
  <si>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</si>
  <si>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</si>
  <si>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</si>
  <si>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</si>
  <si>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</si>
  <si>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</si>
  <si>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</si>
  <si>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</si>
  <si>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</si>
  <si>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</si>
  <si>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</si>
  <si>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</si>
  <si>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</si>
  <si>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</si>
  <si>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</si>
  <si>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</si>
  <si>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</si>
  <si>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</si>
  <si>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</si>
  <si>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</si>
  <si>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</si>
  <si>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</si>
  <si>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</si>
  <si>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</si>
  <si>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</si>
  <si>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</si>
  <si>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</si>
  <si>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</si>
  <si>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</si>
  <si>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</si>
  <si>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</si>
  <si>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</si>
  <si>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</si>
  <si>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</si>
  <si>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</si>
  <si>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</si>
  <si>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</si>
  <si>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</si>
  <si>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</si>
  <si>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</si>
  <si>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</si>
  <si>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</si>
  <si>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</si>
  <si>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</si>
  <si>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</si>
  <si>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</si>
  <si>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</si>
  <si>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</si>
  <si>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</si>
  <si>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</si>
  <si>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</si>
  <si>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</si>
  <si>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</si>
  <si>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</si>
  <si>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</si>
  <si>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</si>
  <si>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</si>
  <si>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</si>
  <si>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</si>
  <si>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</si>
  <si>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</si>
  <si>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</si>
  <si>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</si>
  <si>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</si>
  <si>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</si>
  <si>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</si>
  <si>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</si>
  <si>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</si>
  <si>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</si>
  <si>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</si>
  <si>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</si>
  <si>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</si>
  <si>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</si>
  <si>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</si>
  <si>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</si>
  <si>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</si>
  <si>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</si>
  <si>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</si>
  <si>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</si>
  <si>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</si>
  <si>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</si>
  <si>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</si>
  <si>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</si>
  <si>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</si>
  <si>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</si>
  <si>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</si>
  <si>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</si>
  <si>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</si>
  <si>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</si>
  <si>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</si>
  <si>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</si>
  <si>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</si>
  <si>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</si>
  <si>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</si>
  <si>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</si>
  <si>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</si>
  <si>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</si>
  <si>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</si>
  <si>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</si>
  <si>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</si>
  <si>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</si>
  <si>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</si>
  <si>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</si>
  <si>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</si>
  <si>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</si>
  <si>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</si>
  <si>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</si>
  <si>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</si>
  <si>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</si>
  <si>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</si>
  <si>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</si>
  <si>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</si>
  <si>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</si>
  <si>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</si>
  <si>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</si>
  <si>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</si>
  <si>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</si>
  <si>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</si>
  <si>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</si>
  <si>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</si>
  <si>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</si>
  <si>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</si>
  <si>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</si>
  <si>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</si>
  <si>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</si>
  <si>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</si>
  <si>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</si>
  <si>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</si>
  <si>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</si>
  <si>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</si>
  <si>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</si>
  <si>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</si>
  <si>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</si>
  <si>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</si>
  <si>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</si>
  <si>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</si>
  <si>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</si>
  <si>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</si>
  <si>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</si>
  <si>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</si>
  <si>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</si>
  <si>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</si>
  <si>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</si>
  <si>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</si>
  <si>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</si>
  <si>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</si>
  <si>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</si>
  <si>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</si>
  <si>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</si>
  <si>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</si>
  <si>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</si>
  <si>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</si>
  <si>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</si>
  <si>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</si>
  <si>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</si>
  <si>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</si>
  <si>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</si>
  <si>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</si>
  <si>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</si>
  <si>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</si>
  <si>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</si>
  <si>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</si>
  <si>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</si>
  <si>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</si>
  <si>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</si>
  <si>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</si>
  <si>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</si>
  <si>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</si>
  <si>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</si>
  <si>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</si>
  <si>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</si>
  <si>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</si>
  <si>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</si>
  <si>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</si>
  <si>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</si>
  <si>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</si>
  <si>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</si>
  <si>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</si>
  <si>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</si>
  <si>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</si>
  <si>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</si>
  <si>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</si>
  <si>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</si>
  <si>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</si>
  <si>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</si>
  <si>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</si>
  <si>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</si>
  <si>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</si>
  <si>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</si>
  <si>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</si>
  <si>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</si>
  <si>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</si>
  <si>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</si>
  <si>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</si>
  <si>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</si>
  <si>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</si>
  <si>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</si>
  <si>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</si>
  <si>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</si>
  <si>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</si>
  <si>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</si>
  <si>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</si>
  <si>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</si>
  <si>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</si>
  <si>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</si>
  <si>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</si>
  <si>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</si>
  <si>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</si>
  <si>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</si>
  <si>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</si>
  <si>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</si>
  <si>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</si>
  <si>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</si>
  <si>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</si>
  <si>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</si>
  <si>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</si>
  <si>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</si>
  <si>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</si>
  <si>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</si>
  <si>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</si>
  <si>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</si>
  <si>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</si>
  <si>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</si>
  <si>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</si>
  <si>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</si>
  <si>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</si>
  <si>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</si>
  <si>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</si>
  <si>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</si>
  <si>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</si>
  <si>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</si>
  <si>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</si>
  <si>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</si>
  <si>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</si>
  <si>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</si>
  <si>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</si>
  <si>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</si>
  <si>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</si>
  <si>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</si>
  <si>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</si>
  <si>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</si>
  <si>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</si>
  <si>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</si>
  <si>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</si>
  <si>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</si>
  <si>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</si>
  <si>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</si>
  <si>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</si>
  <si>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</si>
  <si>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</si>
  <si>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</si>
  <si>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</si>
  <si>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</si>
  <si>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</si>
  <si>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</si>
  <si>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</si>
  <si>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</si>
  <si>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</si>
  <si>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</si>
  <si>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</si>
  <si>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</si>
  <si>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</si>
  <si>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</si>
  <si>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</si>
  <si>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</si>
  <si>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</si>
  <si>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</si>
  <si>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</si>
  <si>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</si>
  <si>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</si>
  <si>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</si>
  <si>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</si>
  <si>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</si>
  <si>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</si>
  <si>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</si>
  <si>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</si>
  <si>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</si>
  <si>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</si>
  <si>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</si>
  <si>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</si>
  <si>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</si>
  <si>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</si>
  <si>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</si>
  <si>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</si>
  <si>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</si>
  <si>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</si>
  <si>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</si>
  <si>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</si>
  <si>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</si>
  <si>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</si>
  <si>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</si>
  <si>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</si>
  <si>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</si>
  <si>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</si>
  <si>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</si>
  <si>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</si>
  <si>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</si>
  <si>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</si>
  <si>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</si>
  <si>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</si>
  <si>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</si>
  <si>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</si>
  <si>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</si>
  <si>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</si>
  <si>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</si>
  <si>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</si>
  <si>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</si>
  <si>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</si>
  <si>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</si>
  <si>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</si>
  <si>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</si>
  <si>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</si>
  <si>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</si>
  <si>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</si>
  <si>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</si>
  <si>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</si>
  <si>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</si>
  <si>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</si>
  <si>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</si>
  <si>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</si>
  <si>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</si>
  <si>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</si>
  <si>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</si>
  <si>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</si>
  <si>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</si>
  <si>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</si>
  <si>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</si>
  <si>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</si>
  <si>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</si>
  <si>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</si>
  <si>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</si>
  <si>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</si>
  <si>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</si>
  <si>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</si>
  <si>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</si>
  <si>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</si>
  <si>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</si>
  <si>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</si>
  <si>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</si>
  <si>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</si>
  <si>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</si>
  <si>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</si>
  <si>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</si>
  <si>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</si>
  <si>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</si>
  <si>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</si>
  <si>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</si>
  <si>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</si>
  <si>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</si>
  <si>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</si>
  <si>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</si>
  <si>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</si>
  <si>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</si>
  <si>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</si>
  <si>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</si>
  <si>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</si>
  <si>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</si>
  <si>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</si>
  <si>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</si>
  <si>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</si>
  <si>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</si>
  <si>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</si>
  <si>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</si>
  <si>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</si>
  <si>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</si>
  <si>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</si>
  <si>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</si>
  <si>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</si>
  <si>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</si>
  <si>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</si>
  <si>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</si>
  <si>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</si>
  <si>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</si>
  <si>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</si>
  <si>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</si>
  <si>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</si>
  <si>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</si>
  <si>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</si>
  <si>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</si>
  <si>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</si>
  <si>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</si>
  <si>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</si>
  <si>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</si>
  <si>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</si>
  <si>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</si>
  <si>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</si>
  <si>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</si>
  <si>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</si>
  <si>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</si>
  <si>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</si>
  <si>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</si>
  <si>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</si>
  <si>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</si>
  <si>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</si>
  <si>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</si>
  <si>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</si>
  <si>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</si>
  <si>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</si>
  <si>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</si>
  <si>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</si>
  <si>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</si>
  <si>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</si>
  <si>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</si>
  <si>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</si>
  <si>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</si>
  <si>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</si>
  <si>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</si>
  <si>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</si>
  <si>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</si>
  <si>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</si>
  <si>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</si>
  <si>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</si>
  <si>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</si>
  <si>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</si>
  <si>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</si>
  <si>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</si>
  <si>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</si>
  <si>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</si>
  <si>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</si>
  <si>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</si>
  <si>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</si>
  <si>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</si>
  <si>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</si>
  <si>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</si>
  <si>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</si>
  <si>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</si>
  <si>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</si>
  <si>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</si>
  <si>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</si>
  <si>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</si>
  <si>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</si>
  <si>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</si>
  <si>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</si>
  <si>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</si>
  <si>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</si>
  <si>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</si>
  <si>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</si>
  <si>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</si>
  <si>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</si>
  <si>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</si>
  <si>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</si>
  <si>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</si>
  <si>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</si>
  <si>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</si>
  <si>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</si>
  <si>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</si>
  <si>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</si>
  <si>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</si>
  <si>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</si>
  <si>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</si>
  <si>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</si>
  <si>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</si>
  <si>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</si>
  <si>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</si>
  <si>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</si>
  <si>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</si>
  <si>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</si>
  <si>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</si>
  <si>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</si>
  <si>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</si>
  <si>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</si>
  <si>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</si>
  <si>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</si>
  <si>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</si>
  <si>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</si>
  <si>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</si>
  <si>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</si>
  <si>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</si>
  <si>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</si>
  <si>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</si>
  <si>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</si>
  <si>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</si>
  <si>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</si>
  <si>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</si>
  <si>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</si>
  <si>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</si>
  <si>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</si>
  <si>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</si>
  <si>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</si>
  <si>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</si>
  <si>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</si>
  <si>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</si>
  <si>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</si>
  <si>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</si>
  <si>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</si>
  <si>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</si>
  <si>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</si>
  <si>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</si>
  <si>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</si>
  <si>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</si>
  <si>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</si>
  <si>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</si>
  <si>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</si>
  <si>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</si>
  <si>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</si>
  <si>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</si>
  <si>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</si>
  <si>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</si>
  <si>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</si>
  <si>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</si>
  <si>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</si>
  <si>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</si>
  <si>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</si>
  <si>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</si>
  <si>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</si>
  <si>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</si>
  <si>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</si>
  <si>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</si>
  <si>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</si>
  <si>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</si>
  <si>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</si>
  <si>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</si>
  <si>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</si>
  <si>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</si>
  <si>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</si>
  <si>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</si>
  <si>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</si>
  <si>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</si>
  <si>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</si>
  <si>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</si>
  <si>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</si>
  <si>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</si>
  <si>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</si>
  <si>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</si>
  <si>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</si>
  <si>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</si>
  <si>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</si>
  <si>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</si>
  <si>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</si>
  <si>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</si>
  <si>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</si>
  <si>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</si>
  <si>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</si>
  <si>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</si>
  <si>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</si>
  <si>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</si>
  <si>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</si>
  <si>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</si>
  <si>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</si>
  <si>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</si>
  <si>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</si>
  <si>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</si>
  <si>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</si>
  <si>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</si>
  <si>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</si>
  <si>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</si>
  <si>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</si>
  <si>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</si>
  <si>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</si>
  <si>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</si>
  <si>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</si>
  <si>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</si>
  <si>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</si>
  <si>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</si>
  <si>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</si>
  <si>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</si>
  <si>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</si>
  <si>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</si>
  <si>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</si>
  <si>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</si>
  <si>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</si>
  <si>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</si>
  <si>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</si>
  <si>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</si>
  <si>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</si>
  <si>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</si>
  <si>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</si>
  <si>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</si>
  <si>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</si>
  <si>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</si>
  <si>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</si>
  <si>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</si>
  <si>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</si>
  <si>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</si>
  <si>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</si>
  <si>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</si>
  <si>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</si>
  <si>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</si>
  <si>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</si>
  <si>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</si>
  <si>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</si>
  <si>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</si>
  <si>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</si>
  <si>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</si>
  <si>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</si>
  <si>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</si>
  <si>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</si>
  <si>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</si>
  <si>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</si>
  <si>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</si>
  <si>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</si>
  <si>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</si>
  <si>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</si>
  <si>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</si>
  <si>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</si>
  <si>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</si>
  <si>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</si>
  <si>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</si>
  <si>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</si>
  <si>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</si>
  <si>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</si>
  <si>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</si>
  <si>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</si>
  <si>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</si>
  <si>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</si>
  <si>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</si>
  <si>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</si>
  <si>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</si>
  <si>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</si>
  <si>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</si>
  <si>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</si>
  <si>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</si>
  <si>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</si>
  <si>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</si>
  <si>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</si>
  <si>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</si>
  <si>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</si>
  <si>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</si>
  <si>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</si>
  <si>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</si>
  <si>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</si>
  <si>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</si>
  <si>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</si>
  <si>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</si>
  <si>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</si>
  <si>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</si>
  <si>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</si>
  <si>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</si>
  <si>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</si>
  <si>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</si>
  <si>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</si>
  <si>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</si>
  <si>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</si>
  <si>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</si>
  <si>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</si>
  <si>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</si>
  <si>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</si>
  <si>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</si>
  <si>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</si>
  <si>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</si>
  <si>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</si>
  <si>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</si>
  <si>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</si>
  <si>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</si>
  <si>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</si>
  <si>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</si>
  <si>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</si>
  <si>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</si>
  <si>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</si>
  <si>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</si>
  <si>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</si>
  <si>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</si>
  <si>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</si>
  <si>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</si>
  <si>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</si>
  <si>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</si>
  <si>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</si>
  <si>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</si>
  <si>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</si>
  <si>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</si>
  <si>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</si>
  <si>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</si>
  <si>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</si>
  <si>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</si>
  <si>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</si>
  <si>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</si>
  <si>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</si>
  <si>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</si>
  <si>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</si>
  <si>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</si>
  <si>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</si>
  <si>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</si>
  <si>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</si>
  <si>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</si>
  <si>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</si>
  <si>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</si>
  <si>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</si>
  <si>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</si>
  <si>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</si>
  <si>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</si>
  <si>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</si>
  <si>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</si>
  <si>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</si>
  <si>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</si>
  <si>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</si>
  <si>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</si>
  <si>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</si>
  <si>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</si>
  <si>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</si>
  <si>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</si>
  <si>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</si>
  <si>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</si>
  <si>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</si>
  <si>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</si>
  <si>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</si>
  <si>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</si>
  <si>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</si>
  <si>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</si>
  <si>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</si>
  <si>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</si>
  <si>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</si>
  <si>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</si>
  <si>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</si>
  <si>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</si>
  <si>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</si>
  <si>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</si>
  <si>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</si>
  <si>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</si>
  <si>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</si>
  <si>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</si>
  <si>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</si>
  <si>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</si>
  <si>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</si>
  <si>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</si>
  <si>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</si>
  <si>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</si>
  <si>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</si>
  <si>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</si>
  <si>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</si>
  <si>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</si>
  <si>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</si>
  <si>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</si>
  <si>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</si>
  <si>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</si>
  <si>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</si>
  <si>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</si>
  <si>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</si>
  <si>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</si>
  <si>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</si>
  <si>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</si>
  <si>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</si>
  <si>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</si>
  <si>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</si>
  <si>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</si>
  <si>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</si>
  <si>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</si>
  <si>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</si>
  <si>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</si>
  <si>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</si>
  <si>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</si>
  <si>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</si>
  <si>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</si>
  <si>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</si>
  <si>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</si>
  <si>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</si>
  <si>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</si>
  <si>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</si>
  <si>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</si>
  <si>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</si>
  <si>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</si>
  <si>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</si>
  <si>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</si>
  <si>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</si>
  <si>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</si>
  <si>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</si>
  <si>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</si>
  <si>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</si>
  <si>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</si>
  <si>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</si>
  <si>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</si>
  <si>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</si>
  <si>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</si>
  <si>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</si>
  <si>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</si>
  <si>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</si>
  <si>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</si>
  <si>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</si>
  <si>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</si>
  <si>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</si>
  <si>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</si>
  <si>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</si>
  <si>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</si>
  <si>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</si>
  <si>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</si>
  <si>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</si>
  <si>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</si>
  <si>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</si>
  <si>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</si>
  <si>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</si>
  <si>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</si>
  <si>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</si>
  <si>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</si>
  <si>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</si>
  <si>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</si>
  <si>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</si>
  <si>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</si>
  <si>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</si>
  <si>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</si>
  <si>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</si>
  <si>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</si>
  <si>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</si>
  <si>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</si>
  <si>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</si>
  <si>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</si>
  <si>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</si>
  <si>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</si>
  <si>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</si>
  <si>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</si>
  <si>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</si>
  <si>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</si>
  <si>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</si>
  <si>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</si>
  <si>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</si>
  <si>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</si>
  <si>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</si>
  <si>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</si>
  <si>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</si>
  <si>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</si>
  <si>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</si>
  <si>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</si>
  <si>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</si>
  <si>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</si>
  <si>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</si>
  <si>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</si>
  <si>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</si>
  <si>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</si>
  <si>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</si>
  <si>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</si>
  <si>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</si>
  <si>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</si>
  <si>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</si>
  <si>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</si>
  <si>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</si>
  <si>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</si>
  <si>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</si>
  <si>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</si>
  <si>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</si>
  <si>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</si>
  <si>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</si>
  <si>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</si>
  <si>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</si>
  <si>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</si>
  <si>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</si>
  <si>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</si>
  <si>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</si>
  <si>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</si>
  <si>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</si>
  <si>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</si>
  <si>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</si>
  <si>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</si>
  <si>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</si>
  <si>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</si>
  <si>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</si>
  <si>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</si>
  <si>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</si>
  <si>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</si>
  <si>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</si>
  <si>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</si>
  <si>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</si>
  <si>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</si>
  <si>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</si>
  <si>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</si>
  <si>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</si>
  <si>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</si>
  <si>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</si>
  <si>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</si>
  <si>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</si>
  <si>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</si>
  <si>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</si>
  <si>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</si>
  <si>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</si>
  <si>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</si>
  <si>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</si>
  <si>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</si>
  <si>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</si>
  <si>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</si>
  <si>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</si>
  <si>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</si>
  <si>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</si>
  <si>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</si>
  <si>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</si>
  <si>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</si>
  <si>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</si>
  <si>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</si>
  <si>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</si>
  <si>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</si>
  <si>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</si>
  <si>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</si>
  <si>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</si>
  <si>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</si>
  <si>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</si>
  <si>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</si>
  <si>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</si>
  <si>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</si>
  <si>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</si>
  <si>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</si>
  <si>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</si>
  <si>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</si>
  <si>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</si>
  <si>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</si>
  <si>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</si>
  <si>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</si>
  <si>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</si>
  <si>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</si>
  <si>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</si>
  <si>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</si>
  <si>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</si>
  <si>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</si>
  <si>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</si>
  <si>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</si>
  <si>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</si>
  <si>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</si>
  <si>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</si>
  <si>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</si>
  <si>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</si>
  <si>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</si>
  <si>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</si>
  <si>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</si>
  <si>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</si>
  <si>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</si>
  <si>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</si>
  <si>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</si>
  <si>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</si>
  <si>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</si>
  <si>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</si>
  <si>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</si>
  <si>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</si>
  <si>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</si>
  <si>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</si>
  <si>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</si>
  <si>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</si>
  <si>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</si>
  <si>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</si>
  <si>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</si>
  <si>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</si>
  <si>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</si>
  <si>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</si>
  <si>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</si>
  <si>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</si>
  <si>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</si>
  <si>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</si>
  <si>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</si>
  <si>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</si>
  <si>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</si>
  <si>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</si>
  <si>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</si>
  <si>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</si>
  <si>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</si>
  <si>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</si>
  <si>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</si>
  <si>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</si>
  <si>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</si>
  <si>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</si>
  <si>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</si>
  <si>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</si>
  <si>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</si>
  <si>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</si>
  <si>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</si>
  <si>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</si>
  <si>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</si>
  <si>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</si>
  <si>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</si>
  <si>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</si>
  <si>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</si>
  <si>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</si>
  <si>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</si>
  <si>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</si>
  <si>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</si>
  <si>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</si>
  <si>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</si>
  <si>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</si>
  <si>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</si>
  <si>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</si>
  <si>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</si>
  <si>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</si>
  <si>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</si>
  <si>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</si>
  <si>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</si>
  <si>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</si>
  <si>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</si>
  <si>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</si>
  <si>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</si>
  <si>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</si>
  <si>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</si>
  <si>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</si>
  <si>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</si>
  <si>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</si>
  <si>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</si>
  <si>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</si>
  <si>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</si>
  <si>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</si>
  <si>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</si>
  <si>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</si>
  <si>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</si>
  <si>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</si>
  <si>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</si>
  <si>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</si>
  <si>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</si>
  <si>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</si>
  <si>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</si>
  <si>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</si>
  <si>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</si>
  <si>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</si>
  <si>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</si>
  <si>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</si>
  <si>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</si>
  <si>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</si>
  <si>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</si>
  <si>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</si>
  <si>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</si>
  <si>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</si>
  <si>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</si>
  <si>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</si>
  <si>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</si>
  <si>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</si>
  <si>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</si>
  <si>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</si>
  <si>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</si>
  <si>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</si>
  <si>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</si>
  <si>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</si>
  <si>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</si>
  <si>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</si>
  <si>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</si>
  <si>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</si>
  <si>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</si>
  <si>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</si>
  <si>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</si>
  <si>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</si>
  <si>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</si>
  <si>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</si>
  <si>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</si>
  <si>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</si>
  <si>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</si>
  <si>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</si>
  <si>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</si>
  <si>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</si>
  <si>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</si>
  <si>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</si>
  <si>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</si>
  <si>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</si>
  <si>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</si>
  <si>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</si>
  <si>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</si>
  <si>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</si>
  <si>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</si>
  <si>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</si>
  <si>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</si>
  <si>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</si>
  <si>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</si>
  <si>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</si>
  <si>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</si>
  <si>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</si>
  <si>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</si>
  <si>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</si>
  <si>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</si>
  <si>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</si>
  <si>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</si>
  <si>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</si>
  <si>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</si>
  <si>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</si>
  <si>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</si>
  <si>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</si>
  <si>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</si>
  <si>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</si>
  <si>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</si>
  <si>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</si>
  <si>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</si>
  <si>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</si>
  <si>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</si>
  <si>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</si>
  <si>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</si>
  <si>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</si>
  <si>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</si>
  <si>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</si>
  <si>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</si>
  <si>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</si>
  <si>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</si>
  <si>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</si>
  <si>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</si>
  <si>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</si>
  <si>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</si>
  <si>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</si>
  <si>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</si>
  <si>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</si>
  <si>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</si>
  <si>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</si>
  <si>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</si>
  <si>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</si>
  <si>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</si>
  <si>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</si>
  <si>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</si>
  <si>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</si>
  <si>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</si>
  <si>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</si>
  <si>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</si>
  <si>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</si>
  <si>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</si>
  <si>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</si>
  <si>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</si>
  <si>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</si>
  <si>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</si>
  <si>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</si>
  <si>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</si>
  <si>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</si>
  <si>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</si>
  <si>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</si>
  <si>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</si>
  <si>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</si>
  <si>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</si>
  <si>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</si>
  <si>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</si>
  <si>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</si>
  <si>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</si>
  <si>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</si>
  <si>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</si>
  <si>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</si>
  <si>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</si>
  <si>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</si>
  <si>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</si>
  <si>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</si>
  <si>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</si>
  <si>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</si>
  <si>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</si>
  <si>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</si>
  <si>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</si>
  <si>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</si>
  <si>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</si>
  <si>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</si>
  <si>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</si>
  <si>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</si>
  <si>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</si>
  <si>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</si>
  <si>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</si>
  <si>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</si>
  <si>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</si>
  <si>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</si>
  <si>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</si>
  <si>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</si>
  <si>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</si>
  <si>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</si>
  <si>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</si>
  <si>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</si>
  <si>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</si>
  <si>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</si>
  <si>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</si>
  <si>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</si>
  <si>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</si>
  <si>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</si>
  <si>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</si>
  <si>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</si>
  <si>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</si>
  <si>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</si>
  <si>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</si>
  <si>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</si>
  <si>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</si>
  <si>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</si>
  <si>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</si>
  <si>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</si>
  <si>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</si>
  <si>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</si>
  <si>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</si>
  <si>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</si>
  <si>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</si>
  <si>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</si>
  <si>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</si>
  <si>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</si>
  <si>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</si>
  <si>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</si>
  <si>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</si>
  <si>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</si>
  <si>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</si>
  <si>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</si>
  <si>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</si>
  <si>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</si>
  <si>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</si>
  <si>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</si>
  <si>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</si>
  <si>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</si>
  <si>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</si>
  <si>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</si>
  <si>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</si>
  <si>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</si>
  <si>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</si>
  <si>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</si>
  <si>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</si>
  <si>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</si>
  <si>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</si>
  <si>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</si>
  <si>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</si>
  <si>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</si>
  <si>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</si>
  <si>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</si>
  <si>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</si>
  <si>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</si>
  <si>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</si>
  <si>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</si>
  <si>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</si>
  <si>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</si>
  <si>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</si>
  <si>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</si>
  <si>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</si>
  <si>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</si>
  <si>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</si>
  <si>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</si>
  <si>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</si>
  <si>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</si>
  <si>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</si>
  <si>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</si>
  <si>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</si>
  <si>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</si>
  <si>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</si>
  <si>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</si>
  <si>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</si>
  <si>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</si>
  <si>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</si>
  <si>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</si>
  <si>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</si>
  <si>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</si>
  <si>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</si>
  <si>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</si>
  <si>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</si>
  <si>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</si>
  <si>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</si>
  <si>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</si>
  <si>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</si>
  <si>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</si>
  <si>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</si>
  <si>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</si>
  <si>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</si>
  <si>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</si>
  <si>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</si>
  <si>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</si>
  <si>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</si>
  <si>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</si>
  <si>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</si>
  <si>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</si>
  <si>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</si>
  <si>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</si>
  <si>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</si>
  <si>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</si>
  <si>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</si>
  <si>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</si>
  <si>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</si>
  <si>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</si>
  <si>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</si>
  <si>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</si>
  <si>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</si>
  <si>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</si>
  <si>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</si>
  <si>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</si>
  <si>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</si>
  <si>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</si>
  <si>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</si>
  <si>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</si>
  <si>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</si>
  <si>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</si>
  <si>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</si>
  <si>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</si>
  <si>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</si>
  <si>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</si>
  <si>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</si>
  <si>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</si>
  <si>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</si>
  <si>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</si>
  <si>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</si>
  <si>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</si>
  <si>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</si>
  <si>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</si>
  <si>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</si>
  <si>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</si>
  <si>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</si>
  <si>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</si>
  <si>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</si>
  <si>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</si>
  <si>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</si>
  <si>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</si>
  <si>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</si>
  <si>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</si>
  <si>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</si>
  <si>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</si>
  <si>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</si>
  <si>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</si>
  <si>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</si>
  <si>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</si>
  <si>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</si>
  <si>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</si>
  <si>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</si>
  <si>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</si>
  <si>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</si>
  <si>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</si>
  <si>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</si>
  <si>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</si>
  <si>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</si>
  <si>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</si>
  <si>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</si>
  <si>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</si>
  <si>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</si>
  <si>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</si>
  <si>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</si>
  <si>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</si>
  <si>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</si>
  <si>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</si>
  <si>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</si>
  <si>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</si>
  <si>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</si>
  <si>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</si>
  <si>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</si>
  <si>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</si>
  <si>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</si>
  <si>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</si>
  <si>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</si>
  <si>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</si>
  <si>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</si>
  <si>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</si>
  <si>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</si>
  <si>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</si>
  <si>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</si>
  <si>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</si>
  <si>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</si>
  <si>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</si>
  <si>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</si>
  <si>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</si>
  <si>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</si>
  <si>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</si>
  <si>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</si>
  <si>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</si>
  <si>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</si>
  <si>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</si>
  <si>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</si>
  <si>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</si>
  <si>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</si>
  <si>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</si>
  <si>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</si>
  <si>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</si>
  <si>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</si>
  <si>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</si>
  <si>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</si>
  <si>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</si>
  <si>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</si>
  <si>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</si>
  <si>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</si>
  <si>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</si>
  <si>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</si>
  <si>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</si>
  <si>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</si>
  <si>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</si>
  <si>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</si>
  <si>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</si>
  <si>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</si>
  <si>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</si>
  <si>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</si>
  <si>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</si>
  <si>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</si>
  <si>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</si>
  <si>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</si>
  <si>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</si>
  <si>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</si>
  <si>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</si>
  <si>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</si>
  <si>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</si>
  <si>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</si>
  <si>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</si>
  <si>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</si>
  <si>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</si>
  <si>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</si>
  <si>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</si>
  <si>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</si>
  <si>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</si>
  <si>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</si>
  <si>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</si>
  <si>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</si>
  <si>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</si>
  <si>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</si>
  <si>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</si>
  <si>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</si>
  <si>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</si>
  <si>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</si>
  <si>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</si>
  <si>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</si>
  <si>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</si>
  <si>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</si>
  <si>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</si>
  <si>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</si>
  <si>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</si>
  <si>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</si>
  <si>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</si>
  <si>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</si>
  <si>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</si>
  <si>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</si>
  <si>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</si>
  <si>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</si>
  <si>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</si>
  <si>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</si>
  <si>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</si>
  <si>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</si>
  <si>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</si>
  <si>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</si>
  <si>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</si>
  <si>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</si>
  <si>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</si>
  <si>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</si>
  <si>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</si>
  <si>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</si>
  <si>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</si>
  <si>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</si>
  <si>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</si>
  <si>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</si>
  <si>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</si>
  <si>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</si>
  <si>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</si>
  <si>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</si>
  <si>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</si>
  <si>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</si>
  <si>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</si>
  <si>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</si>
  <si>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</si>
  <si>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</si>
  <si>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</si>
  <si>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</si>
  <si>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</si>
  <si>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</si>
  <si>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</si>
  <si>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</si>
  <si>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</si>
  <si>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</si>
  <si>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</si>
  <si>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</si>
  <si>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</si>
  <si>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</si>
  <si>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</si>
  <si>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</si>
  <si>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</si>
  <si>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</si>
  <si>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</si>
  <si>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</si>
  <si>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</si>
  <si>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</si>
  <si>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</si>
  <si>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</si>
  <si>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</si>
  <si>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</si>
  <si>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</si>
  <si>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</si>
  <si>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</si>
  <si>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</si>
  <si>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</si>
  <si>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</si>
  <si>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</si>
  <si>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</si>
  <si>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</si>
  <si>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</si>
  <si>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</si>
  <si>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</si>
  <si>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</si>
  <si>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</si>
  <si>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</si>
  <si>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</si>
  <si>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</si>
  <si>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</si>
  <si>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</si>
  <si>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</si>
  <si>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</si>
  <si>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</si>
  <si>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</si>
  <si>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</si>
  <si>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</si>
  <si>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</si>
  <si>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</si>
  <si>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</si>
  <si>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</si>
  <si>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</si>
  <si>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</si>
  <si>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</si>
  <si>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</si>
  <si>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</si>
  <si>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</si>
  <si>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</si>
  <si>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</si>
  <si>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</si>
  <si>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</si>
  <si>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</si>
  <si>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</si>
  <si>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</si>
  <si>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</si>
  <si>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</si>
  <si>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</si>
  <si>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</si>
  <si>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</si>
  <si>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</si>
  <si>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</si>
  <si>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</si>
  <si>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</si>
  <si>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</si>
  <si>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</si>
  <si>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</si>
  <si>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</si>
  <si>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</si>
  <si>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</si>
  <si>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</si>
  <si>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</si>
  <si>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</si>
  <si>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</si>
  <si>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</si>
  <si>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</si>
  <si>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</si>
  <si>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</si>
  <si>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</si>
  <si>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</si>
  <si>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</si>
  <si>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</si>
  <si>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</si>
  <si>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</si>
  <si>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</si>
  <si>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</si>
  <si>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</si>
  <si>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</si>
  <si>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</si>
  <si>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</si>
  <si>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</si>
  <si>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</si>
  <si>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</si>
  <si>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</si>
  <si>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</si>
  <si>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</si>
  <si>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</si>
  <si>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</si>
  <si>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</si>
  <si>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</si>
  <si>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</si>
  <si>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</si>
  <si>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</si>
  <si>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</si>
  <si>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</si>
  <si>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</si>
  <si>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</si>
  <si>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</si>
  <si>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</si>
  <si>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</si>
  <si>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</si>
  <si>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</si>
  <si>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</si>
  <si>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</si>
  <si>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</si>
  <si>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</si>
  <si>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</si>
  <si>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</si>
  <si>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</si>
  <si>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</si>
  <si>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</si>
  <si>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</si>
  <si>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</si>
  <si>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</si>
  <si>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</si>
  <si>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</si>
  <si>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</si>
  <si>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</si>
  <si>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</si>
  <si>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</si>
  <si>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</si>
  <si>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</si>
  <si>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</si>
  <si>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</si>
  <si>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</si>
  <si>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</si>
  <si>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</si>
  <si>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</si>
  <si>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</si>
  <si>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</si>
  <si>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</si>
  <si>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</si>
  <si>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</si>
  <si>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</si>
  <si>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</si>
  <si>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</si>
  <si>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</si>
  <si>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</si>
  <si>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</si>
  <si>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</si>
  <si>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</si>
  <si>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</si>
  <si>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</si>
  <si>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</si>
  <si>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</si>
  <si>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</si>
  <si>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</si>
  <si>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</si>
  <si>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</si>
  <si>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</si>
  <si>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</si>
  <si>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</si>
  <si>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</si>
  <si>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</si>
  <si>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</si>
  <si>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</si>
  <si>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</si>
  <si>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</si>
  <si>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</si>
  <si>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</si>
  <si>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</si>
  <si>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</si>
  <si>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</si>
  <si>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</si>
  <si>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</si>
  <si>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</si>
  <si>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</si>
  <si>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</si>
  <si>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</si>
  <si>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</si>
  <si>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</si>
  <si>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</si>
  <si>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</si>
  <si>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</si>
  <si>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</si>
  <si>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</si>
  <si>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</si>
  <si>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</si>
  <si>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</si>
  <si>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</si>
  <si>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</si>
  <si>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</si>
  <si>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</si>
  <si>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</si>
  <si>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</si>
  <si>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</si>
  <si>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</si>
  <si>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</si>
  <si>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</si>
  <si>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</si>
  <si>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</si>
  <si>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</si>
  <si>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</si>
  <si>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</si>
  <si>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</si>
  <si>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</si>
  <si>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</si>
  <si>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</si>
  <si>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</si>
  <si>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</si>
  <si>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</si>
  <si>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</si>
  <si>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</si>
  <si>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</si>
  <si>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</si>
  <si>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</si>
  <si>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</si>
  <si>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</si>
  <si>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</si>
  <si>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</si>
  <si>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</si>
  <si>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</si>
  <si>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</si>
  <si>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</si>
  <si>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</si>
  <si>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</si>
  <si>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</si>
  <si>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</si>
  <si>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</si>
  <si>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</si>
  <si>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</si>
  <si>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</si>
  <si>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</si>
  <si>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</si>
  <si>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</si>
  <si>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</si>
  <si>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</si>
  <si>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</si>
  <si>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</si>
  <si>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</si>
  <si>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</si>
  <si>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</si>
  <si>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</si>
  <si>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</si>
  <si>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</si>
  <si>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</si>
  <si>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</si>
  <si>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</si>
  <si>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</si>
  <si>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</si>
  <si>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</si>
  <si>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</si>
  <si>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</si>
  <si>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</si>
  <si>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</si>
  <si>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</si>
  <si>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</si>
  <si>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</si>
  <si>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</si>
  <si>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</si>
  <si>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</si>
  <si>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</si>
  <si>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</si>
  <si>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</si>
  <si>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</si>
  <si>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</si>
  <si>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</si>
  <si>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</si>
  <si>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</si>
  <si>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</si>
  <si>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</si>
  <si>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</si>
  <si>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</si>
  <si>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</si>
  <si>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</si>
  <si>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</si>
  <si>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</si>
  <si>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</si>
  <si>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</si>
  <si>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</si>
  <si>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</si>
  <si>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</si>
  <si>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</si>
  <si>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</si>
  <si>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</si>
  <si>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</si>
  <si>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</si>
  <si>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</si>
  <si>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</si>
  <si>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</si>
  <si>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</si>
  <si>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</si>
  <si>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</si>
  <si>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</si>
  <si>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</si>
  <si>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</si>
  <si>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</si>
  <si>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</si>
  <si>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</si>
  <si>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</si>
  <si>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</si>
  <si>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</si>
  <si>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</si>
  <si>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</si>
  <si>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</si>
  <si>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</si>
  <si>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</si>
  <si>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</si>
  <si>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</si>
  <si>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</si>
  <si>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</si>
  <si>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</si>
  <si>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</si>
  <si>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</si>
  <si>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</si>
  <si>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</si>
  <si>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</si>
  <si>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</si>
  <si>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</si>
  <si>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</si>
  <si>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</si>
  <si>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</si>
  <si>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</si>
  <si>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</si>
  <si>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</si>
  <si>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</si>
  <si>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</si>
  <si>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</si>
  <si>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</si>
  <si>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</si>
  <si>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</si>
  <si>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</si>
  <si>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</si>
  <si>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</si>
  <si>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</si>
  <si>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</si>
  <si>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</si>
  <si>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</si>
  <si>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</si>
  <si>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</si>
  <si>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</si>
  <si>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</si>
  <si>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</si>
  <si>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</si>
  <si>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</si>
  <si>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</si>
  <si>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</si>
  <si>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</si>
  <si>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</si>
  <si>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</si>
  <si>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</si>
  <si>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</si>
  <si>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</si>
  <si>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</si>
  <si>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</si>
  <si>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</si>
  <si>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</si>
  <si>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</si>
  <si>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</si>
  <si>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</si>
  <si>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</si>
  <si>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</si>
  <si>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</si>
  <si>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</si>
  <si>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</si>
  <si>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</si>
  <si>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</si>
  <si>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</si>
  <si>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</si>
  <si>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</si>
  <si>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</si>
  <si>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</si>
  <si>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</si>
  <si>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</si>
  <si>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</si>
  <si>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</si>
  <si>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</si>
  <si>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</si>
  <si>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</si>
  <si>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</si>
  <si>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</si>
  <si>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</si>
  <si>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</si>
  <si>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</si>
  <si>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</si>
  <si>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</si>
  <si>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</si>
  <si>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</si>
  <si>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</si>
  <si>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</si>
  <si>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</si>
  <si>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</si>
  <si>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</si>
  <si>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</si>
  <si>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</si>
  <si>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</si>
  <si>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</si>
  <si>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</si>
  <si>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</si>
  <si>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</si>
  <si>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</si>
  <si>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</si>
  <si>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</si>
  <si>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</si>
  <si>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</si>
  <si>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</si>
  <si>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</si>
  <si>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</si>
  <si>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</si>
  <si>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</si>
  <si>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</si>
  <si>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</si>
  <si>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</si>
  <si>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</si>
  <si>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</si>
  <si>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</si>
  <si>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</si>
  <si>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</si>
  <si>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</si>
  <si>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</si>
  <si>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</si>
  <si>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</si>
  <si>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</si>
  <si>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</si>
  <si>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</si>
  <si>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</si>
  <si>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</si>
  <si>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</si>
  <si>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</si>
  <si>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</si>
  <si>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</si>
  <si>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</si>
  <si>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</si>
  <si>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</si>
  <si>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</si>
  <si>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</si>
  <si>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</si>
  <si>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</si>
  <si>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</si>
  <si>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</si>
  <si>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</si>
  <si>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</si>
  <si>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</si>
  <si>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</si>
  <si>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</si>
  <si>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</si>
  <si>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</si>
  <si>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</si>
  <si>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</si>
  <si>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</si>
  <si>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</si>
  <si>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</si>
  <si>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</si>
  <si>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</si>
  <si>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</si>
  <si>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</si>
  <si>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</si>
  <si>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</si>
  <si>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</si>
  <si>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</si>
  <si>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</si>
  <si>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</si>
  <si>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</si>
  <si>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</si>
  <si>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</si>
  <si>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</si>
  <si>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</si>
  <si>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</si>
  <si>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</si>
  <si>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</si>
  <si>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</si>
  <si>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</si>
  <si>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</si>
  <si>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</si>
  <si>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</si>
  <si>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</si>
  <si>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</si>
  <si>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</si>
  <si>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</si>
  <si>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</si>
  <si>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</si>
  <si>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</si>
  <si>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</si>
  <si>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</si>
  <si>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</si>
  <si>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</si>
  <si>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</si>
  <si>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</si>
  <si>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</si>
  <si>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</si>
  <si>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</si>
  <si>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</si>
  <si>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</si>
  <si>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</si>
  <si>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</si>
  <si>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</si>
  <si>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</si>
  <si>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</si>
  <si>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</si>
  <si>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</si>
  <si>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</si>
  <si>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</si>
  <si>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</si>
  <si>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</si>
  <si>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</si>
  <si>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</si>
  <si>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</si>
  <si>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</si>
  <si>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</si>
  <si>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</si>
  <si>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</si>
  <si>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</si>
  <si>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</si>
  <si>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</si>
  <si>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</si>
  <si>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</si>
  <si>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</si>
  <si>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</si>
  <si>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</si>
  <si>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</si>
  <si>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</si>
  <si>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</si>
  <si>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</si>
  <si>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</si>
  <si>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</si>
  <si>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</si>
  <si>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</si>
  <si>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</si>
  <si>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</si>
  <si>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</si>
  <si>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</si>
  <si>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</si>
  <si>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</si>
  <si>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</si>
  <si>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</si>
  <si>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</si>
  <si>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</si>
  <si>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</si>
  <si>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</si>
  <si>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</si>
  <si>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</si>
  <si>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</si>
  <si>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</si>
  <si>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</si>
  <si>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</si>
  <si>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</si>
  <si>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</si>
  <si>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</si>
  <si>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</si>
  <si>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</si>
  <si>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</si>
  <si>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</si>
  <si>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</si>
  <si>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</si>
  <si>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</si>
  <si>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</si>
  <si>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</si>
  <si>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</si>
  <si>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</si>
  <si>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</si>
  <si>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</si>
  <si>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</si>
  <si>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</si>
  <si>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</si>
  <si>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</si>
  <si>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</si>
  <si>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</si>
  <si>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</si>
  <si>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</si>
  <si>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</si>
  <si>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</si>
  <si>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</si>
  <si>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</si>
  <si>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</si>
  <si>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</si>
  <si>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</si>
  <si>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</si>
  <si>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</si>
  <si>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</si>
  <si>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</si>
  <si>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</si>
  <si>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</si>
  <si>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</si>
  <si>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</si>
  <si>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</si>
  <si>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</si>
  <si>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</si>
  <si>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</si>
  <si>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</si>
  <si>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</si>
  <si>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</si>
  <si>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</si>
  <si>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</si>
  <si>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</si>
  <si>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</si>
  <si>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</si>
  <si>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</si>
  <si>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</si>
  <si>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</si>
  <si>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</si>
  <si>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</si>
  <si>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</si>
  <si>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</si>
  <si>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</si>
  <si>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</si>
  <si>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</si>
  <si>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</si>
  <si>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</si>
  <si>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</si>
  <si>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</si>
  <si>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</si>
  <si>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</si>
  <si>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</si>
  <si>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</si>
  <si>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</si>
  <si>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</si>
  <si>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</si>
  <si>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</si>
  <si>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</si>
  <si>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</si>
  <si>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</si>
  <si>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</si>
  <si>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</si>
  <si>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</si>
  <si>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</si>
  <si>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</si>
  <si>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</si>
  <si>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</si>
  <si>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</si>
  <si>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</si>
  <si>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</si>
  <si>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</si>
  <si>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</si>
  <si>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</si>
  <si>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</si>
  <si>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</si>
  <si>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</si>
  <si>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</si>
  <si>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</si>
  <si>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</si>
  <si>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</si>
  <si>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</si>
  <si>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</si>
  <si>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</si>
  <si>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</si>
  <si>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</si>
  <si>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</si>
  <si>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</si>
  <si>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</si>
  <si>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</si>
  <si>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</si>
  <si>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</si>
  <si>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</si>
  <si>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</si>
  <si>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</si>
  <si>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</si>
  <si>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</si>
  <si>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</si>
  <si>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</si>
  <si>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</si>
  <si>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</si>
  <si>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</si>
  <si>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</si>
  <si>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</si>
  <si>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</si>
  <si>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</si>
  <si>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</si>
  <si>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</si>
  <si>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</si>
  <si>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</si>
  <si>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</si>
  <si>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</si>
  <si>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</si>
  <si>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</si>
  <si>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</si>
  <si>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</si>
  <si>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</si>
  <si>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</si>
  <si>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</si>
  <si>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</si>
  <si>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</si>
  <si>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</si>
  <si>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</si>
  <si>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</si>
  <si>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</si>
  <si>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</si>
  <si>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</si>
  <si>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</si>
  <si>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</si>
  <si>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</si>
  <si>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</si>
  <si>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</si>
  <si>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</si>
  <si>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</si>
  <si>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</si>
  <si>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</si>
  <si>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</si>
  <si>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</si>
  <si>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</si>
  <si>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</si>
  <si>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</si>
  <si>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</si>
  <si>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</si>
  <si>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</si>
  <si>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</si>
  <si>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</si>
  <si>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</si>
  <si>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</si>
  <si>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</si>
  <si>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</si>
  <si>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</si>
  <si>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</si>
  <si>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</si>
  <si>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</si>
  <si>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</si>
  <si>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</si>
  <si>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</si>
  <si>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</si>
  <si>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</si>
  <si>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</si>
  <si>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</si>
  <si>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</si>
  <si>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</si>
  <si>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</si>
  <si>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</si>
  <si>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</si>
  <si>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</si>
  <si>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</si>
  <si>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</si>
  <si>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</si>
  <si>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</si>
  <si>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</si>
  <si>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</si>
  <si>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</si>
  <si>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</si>
  <si>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</si>
  <si>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</si>
  <si>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</si>
  <si>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</si>
  <si>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</si>
  <si>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</si>
  <si>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</si>
  <si>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</si>
  <si>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</si>
  <si>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</si>
  <si>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</si>
  <si>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</si>
  <si>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</si>
  <si>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</si>
  <si>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</si>
  <si>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</si>
  <si>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</si>
  <si>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</si>
  <si>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</si>
  <si>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</si>
  <si>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</si>
  <si>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</si>
  <si>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</si>
  <si>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</si>
  <si>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</si>
  <si>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</si>
  <si>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</si>
  <si>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</si>
  <si>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</si>
  <si>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</si>
  <si>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</si>
  <si>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</si>
  <si>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</si>
  <si>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</si>
  <si>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</si>
  <si>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</si>
  <si>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</si>
  <si>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</si>
  <si>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</si>
  <si>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</si>
  <si>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</si>
  <si>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</si>
  <si>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</si>
  <si>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</si>
  <si>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</si>
  <si>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</si>
  <si>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</si>
  <si>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</si>
  <si>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</si>
  <si>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</si>
  <si>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</si>
  <si>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</si>
  <si>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</si>
  <si>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</si>
  <si>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</si>
  <si>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</si>
  <si>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</si>
  <si>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</si>
  <si>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</si>
  <si>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</si>
  <si>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</si>
  <si>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</si>
  <si>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</si>
  <si>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</si>
  <si>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</si>
  <si>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</si>
  <si>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</si>
  <si>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</si>
  <si>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</si>
  <si>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</si>
  <si>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</si>
  <si>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</si>
  <si>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</si>
  <si>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</si>
  <si>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</si>
  <si>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</si>
  <si>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</si>
  <si>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</si>
  <si>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</si>
  <si>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</si>
  <si>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</si>
  <si>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</si>
  <si>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</si>
  <si>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</si>
  <si>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</si>
  <si>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</si>
  <si>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</si>
  <si>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</si>
  <si>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</si>
  <si>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</si>
  <si>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</si>
  <si>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</si>
  <si>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</si>
  <si>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</si>
  <si>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</si>
  <si>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</si>
  <si>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</si>
  <si>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</si>
  <si>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</si>
  <si>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</si>
  <si>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</si>
  <si>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</si>
  <si>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</si>
  <si>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</si>
  <si>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</si>
  <si>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</si>
  <si>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</si>
  <si>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</si>
  <si>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</si>
  <si>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</si>
  <si>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</si>
  <si>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</si>
  <si>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</si>
  <si>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</si>
  <si>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</si>
  <si>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</si>
  <si>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</si>
  <si>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</si>
  <si>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</si>
  <si>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</si>
  <si>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</si>
  <si>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</si>
  <si>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</si>
  <si>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</si>
  <si>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</si>
  <si>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</si>
  <si>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</si>
  <si>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</si>
  <si>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</si>
  <si>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</si>
  <si>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</si>
  <si>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</si>
  <si>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</si>
  <si>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</si>
  <si>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</si>
  <si>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</si>
  <si>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</si>
  <si>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</si>
  <si>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</si>
  <si>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</si>
  <si>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</si>
  <si>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</si>
  <si>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</si>
  <si>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</si>
  <si>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</si>
  <si>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</si>
  <si>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</si>
  <si>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</si>
  <si>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</si>
  <si>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</si>
  <si>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</si>
  <si>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</si>
  <si>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</si>
  <si>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</si>
  <si>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</si>
  <si>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</si>
  <si>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</si>
  <si>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</si>
  <si>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</si>
  <si>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</si>
  <si>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</si>
  <si>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</si>
  <si>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</si>
  <si>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</si>
  <si>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</si>
  <si>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</si>
  <si>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</si>
  <si>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</si>
  <si>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</si>
  <si>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</si>
  <si>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</si>
  <si>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</si>
  <si>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</si>
  <si>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</si>
  <si>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</si>
  <si>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</si>
  <si>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</si>
  <si>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</si>
  <si>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</si>
  <si>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</si>
  <si>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</si>
  <si>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</si>
  <si>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</si>
  <si>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</si>
  <si>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</si>
  <si>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</si>
  <si>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</si>
  <si>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</si>
  <si>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</si>
  <si>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</si>
  <si>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</si>
  <si>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</si>
  <si>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</si>
  <si>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</si>
  <si>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</si>
  <si>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</si>
  <si>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</si>
  <si>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</si>
  <si>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</si>
  <si>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</si>
  <si>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</si>
  <si>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</si>
  <si>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</si>
  <si>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</si>
  <si>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</si>
  <si>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</si>
  <si>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</si>
  <si>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</si>
  <si>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</si>
  <si>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</si>
  <si>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</si>
  <si>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</si>
  <si>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</si>
  <si>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</si>
  <si>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</si>
  <si>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</si>
  <si>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</si>
  <si>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</si>
  <si>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</si>
  <si>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</si>
  <si>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</si>
  <si>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</si>
  <si>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</si>
  <si>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</si>
  <si>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</si>
  <si>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</si>
  <si>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</si>
  <si>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</si>
  <si>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</si>
  <si>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</si>
  <si>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</si>
  <si>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</si>
  <si>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</si>
  <si>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</si>
  <si>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</si>
  <si>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</si>
  <si>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</si>
  <si>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</si>
  <si>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</si>
  <si>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</si>
  <si>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</si>
  <si>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</si>
  <si>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</si>
  <si>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</si>
  <si>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</si>
  <si>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</si>
  <si>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</si>
  <si>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</si>
  <si>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</si>
  <si>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</si>
  <si>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</si>
  <si>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</si>
  <si>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</si>
  <si>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</si>
  <si>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</si>
  <si>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</si>
  <si>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</si>
  <si>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</si>
  <si>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</si>
  <si>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</si>
  <si>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</si>
  <si>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</si>
  <si>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</si>
  <si>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</si>
  <si>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</si>
  <si>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</si>
  <si>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</si>
  <si>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</si>
  <si>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</si>
  <si>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</si>
  <si>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</si>
  <si>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</si>
  <si>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</si>
  <si>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</si>
  <si>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</si>
  <si>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</si>
  <si>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</si>
  <si>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</si>
  <si>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</si>
  <si>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</si>
  <si>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</si>
  <si>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</si>
  <si>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</si>
  <si>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</si>
  <si>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</si>
  <si>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</si>
  <si>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</si>
  <si>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</si>
  <si>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</si>
  <si>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</si>
  <si>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</si>
  <si>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</si>
  <si>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</si>
  <si>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</si>
  <si>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</si>
  <si>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</si>
  <si>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</si>
  <si>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</si>
  <si>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</si>
  <si>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</si>
  <si>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</si>
  <si>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</si>
  <si>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</si>
  <si>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</si>
  <si>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</si>
  <si>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</si>
  <si>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</si>
  <si>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</si>
  <si>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</si>
  <si>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</si>
  <si>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</si>
  <si>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</si>
  <si>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</si>
  <si>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</si>
  <si>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</si>
  <si>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</si>
  <si>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</si>
  <si>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</si>
  <si>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</si>
  <si>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</si>
  <si>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</si>
  <si>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</si>
  <si>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</si>
  <si>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</si>
  <si>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</si>
  <si>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</si>
  <si>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</si>
  <si>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</si>
  <si>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</si>
  <si>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</si>
  <si>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</si>
  <si>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</si>
  <si>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</si>
  <si>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</si>
  <si>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</si>
  <si>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</si>
  <si>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</si>
  <si>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</si>
  <si>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</si>
  <si>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</si>
  <si>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</si>
  <si>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</si>
  <si>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</si>
  <si>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</si>
  <si>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</si>
  <si>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</si>
  <si>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</si>
  <si>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</si>
  <si>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</si>
  <si>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</si>
  <si>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</si>
  <si>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</si>
  <si>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</si>
  <si>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</si>
  <si>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</si>
  <si>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</si>
  <si>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</si>
  <si>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</si>
  <si>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</si>
  <si>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</si>
  <si>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</si>
  <si>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</si>
  <si>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</si>
  <si>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</si>
  <si>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</si>
  <si>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</si>
  <si>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</si>
  <si>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</si>
  <si>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</si>
  <si>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</si>
  <si>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</si>
  <si>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</si>
  <si>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</si>
  <si>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</si>
  <si>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</si>
  <si>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</si>
  <si>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</si>
  <si>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</si>
  <si>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</si>
  <si>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</si>
  <si>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</si>
  <si>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</si>
  <si>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</si>
  <si>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</si>
  <si>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</si>
  <si>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</si>
  <si>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</si>
  <si>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</si>
  <si>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</si>
  <si>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</si>
  <si>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</si>
  <si>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</si>
  <si>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</si>
  <si>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</si>
  <si>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</si>
  <si>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</si>
  <si>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</si>
  <si>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</si>
  <si>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</si>
  <si>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</si>
  <si>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</si>
  <si>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</si>
  <si>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</si>
  <si>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</si>
  <si>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</si>
  <si>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</si>
  <si>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</si>
  <si>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</si>
  <si>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</si>
  <si>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</si>
  <si>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</si>
  <si>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</si>
  <si>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</si>
  <si>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</si>
  <si>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</si>
  <si>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</si>
  <si>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</si>
  <si>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</si>
  <si>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</si>
  <si>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</si>
  <si>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</si>
  <si>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</si>
  <si>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</si>
  <si>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</si>
  <si>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</si>
  <si>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</si>
  <si>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</si>
  <si>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</si>
  <si>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</si>
  <si>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</si>
  <si>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</si>
  <si>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</si>
  <si>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</si>
  <si>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</si>
  <si>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</si>
  <si>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</si>
  <si>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</si>
  <si>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</si>
  <si>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</si>
  <si>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</si>
  <si>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</si>
  <si>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</si>
  <si>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</si>
  <si>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</si>
  <si>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</si>
  <si>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</si>
  <si>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</si>
  <si>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</si>
  <si>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</si>
  <si>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</si>
  <si>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</si>
  <si>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</si>
  <si>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</si>
  <si>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</si>
  <si>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</si>
  <si>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</si>
  <si>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</si>
  <si>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</si>
  <si>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</si>
  <si>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</si>
  <si>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</si>
  <si>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</si>
  <si>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</si>
  <si>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</si>
  <si>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</si>
  <si>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</si>
  <si>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</si>
  <si>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</si>
  <si>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</si>
  <si>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</si>
  <si>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</si>
  <si>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</si>
  <si>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</si>
  <si>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</si>
  <si>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</si>
  <si>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</si>
  <si>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</si>
  <si>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</si>
  <si>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</si>
  <si>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</si>
  <si>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</si>
  <si>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</si>
  <si>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</si>
  <si>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</si>
  <si>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</si>
  <si>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</si>
  <si>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</si>
  <si>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</si>
  <si>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</si>
  <si>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</si>
  <si>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</si>
  <si>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</si>
  <si>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</si>
  <si>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</si>
  <si>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</si>
  <si>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</si>
  <si>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</si>
  <si>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</si>
  <si>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</si>
  <si>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</si>
  <si>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</si>
  <si>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</si>
  <si>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</si>
  <si>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</si>
  <si>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</si>
  <si>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</si>
  <si>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</si>
  <si>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</si>
  <si>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</si>
  <si>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</si>
  <si>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</si>
  <si>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</si>
  <si>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</si>
  <si>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</si>
  <si>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</si>
  <si>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</si>
  <si>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</si>
  <si>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</si>
  <si>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</si>
  <si>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</si>
  <si>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</si>
  <si>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</si>
  <si>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</si>
  <si>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</si>
  <si>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</si>
  <si>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</si>
  <si>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</si>
  <si>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</si>
  <si>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</si>
  <si>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</si>
  <si>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</si>
  <si>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</si>
  <si>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</si>
  <si>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</si>
  <si>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</si>
  <si>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</si>
  <si>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</si>
  <si>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</si>
  <si>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</si>
  <si>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</si>
  <si>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</si>
  <si>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</si>
  <si>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</si>
  <si>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</si>
  <si>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</si>
  <si>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</si>
  <si>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</si>
  <si>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</si>
  <si>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</si>
  <si>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</si>
  <si>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</si>
  <si>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</si>
  <si>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</si>
  <si>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</si>
  <si>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</si>
  <si>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</si>
  <si>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</si>
  <si>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</si>
  <si>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</si>
  <si>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</si>
  <si>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</si>
  <si>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</si>
  <si>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</si>
  <si>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</si>
  <si>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</si>
  <si>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</si>
  <si>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</si>
  <si>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</si>
  <si>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</si>
  <si>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</si>
  <si>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</si>
  <si>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</si>
  <si>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</si>
  <si>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</si>
  <si>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</si>
  <si>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</si>
  <si>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</si>
  <si>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</si>
  <si>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</si>
  <si>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</si>
  <si>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</si>
  <si>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</si>
  <si>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</si>
  <si>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</si>
  <si>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</si>
  <si>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</si>
  <si>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</si>
  <si>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</si>
  <si>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</si>
  <si>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</si>
  <si>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</si>
  <si>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</si>
  <si>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</si>
  <si>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</si>
  <si>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</si>
  <si>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</si>
  <si>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</si>
  <si>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</si>
  <si>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</si>
  <si>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</si>
  <si>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</si>
  <si>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</si>
  <si>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</si>
  <si>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</si>
  <si>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</si>
  <si>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</si>
  <si>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</si>
  <si>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</si>
  <si>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</si>
  <si>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</si>
  <si>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</si>
  <si>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</si>
  <si>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</si>
  <si>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</si>
  <si>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</si>
  <si>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</si>
  <si>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</si>
  <si>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</si>
  <si>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</si>
  <si>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</si>
  <si>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</si>
  <si>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</si>
  <si>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</si>
  <si>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</si>
  <si>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</si>
  <si>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</si>
  <si>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</si>
  <si>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</si>
  <si>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</si>
  <si>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</si>
  <si>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</si>
  <si>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</si>
  <si>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</si>
  <si>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</si>
  <si>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</si>
  <si>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</si>
  <si>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</si>
  <si>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</si>
  <si>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</si>
  <si>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</si>
  <si>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</si>
  <si>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</si>
  <si>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</si>
  <si>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</si>
  <si>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</si>
  <si>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</si>
  <si>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</si>
  <si>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</si>
  <si>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</si>
  <si>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</si>
  <si>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</si>
  <si>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</si>
  <si>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</si>
  <si>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</si>
  <si>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</si>
  <si>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</si>
  <si>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</si>
  <si>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</si>
  <si>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</si>
  <si>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</si>
  <si>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</si>
  <si>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</si>
  <si>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</si>
  <si>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</si>
  <si>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</si>
  <si>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</si>
  <si>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</si>
  <si>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</si>
  <si>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</si>
  <si>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</si>
  <si>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</si>
  <si>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</si>
  <si>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</si>
  <si>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</si>
  <si>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</si>
  <si>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</si>
  <si>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</si>
  <si>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</si>
  <si>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</si>
  <si>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</si>
  <si>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</si>
  <si>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</si>
  <si>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</si>
  <si>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</si>
  <si>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</si>
  <si>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</si>
  <si>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</si>
  <si>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</si>
  <si>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</si>
  <si>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</si>
  <si>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</si>
  <si>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</si>
  <si>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</si>
  <si>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</si>
  <si>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</si>
  <si>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</si>
  <si>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</si>
  <si>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</si>
  <si>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</si>
  <si>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</si>
  <si>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</si>
  <si>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</si>
  <si>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</si>
  <si>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</si>
  <si>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</si>
  <si>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</si>
  <si>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</si>
  <si>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</si>
  <si>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</si>
  <si>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</si>
  <si>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</si>
  <si>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</si>
  <si>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</si>
  <si>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</si>
  <si>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</si>
  <si>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</si>
  <si>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</si>
  <si>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</si>
  <si>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</si>
  <si>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</si>
  <si>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</si>
  <si>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</si>
  <si>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</si>
  <si>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</si>
  <si>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</si>
  <si>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</si>
  <si>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</si>
  <si>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</si>
  <si>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</si>
  <si>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</si>
  <si>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</si>
  <si>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</si>
  <si>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</si>
  <si>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</si>
  <si>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</si>
  <si>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</si>
  <si>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</si>
  <si>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</si>
  <si>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</si>
  <si>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</si>
  <si>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</si>
  <si>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</si>
  <si>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</si>
  <si>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</si>
  <si>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</si>
  <si>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</si>
  <si>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</si>
  <si>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</si>
  <si>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</si>
  <si>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</si>
  <si>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</si>
  <si>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</si>
  <si>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</si>
  <si>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</si>
  <si>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</si>
  <si>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</si>
  <si>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</si>
  <si>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</si>
  <si>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</si>
  <si>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</si>
  <si>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</si>
  <si>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</si>
  <si>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</si>
  <si>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</si>
  <si>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</si>
  <si>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</si>
  <si>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</si>
  <si>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</si>
  <si>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</si>
  <si>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</si>
  <si>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</si>
  <si>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</si>
  <si>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</si>
  <si>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</si>
  <si>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</si>
  <si>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</si>
  <si>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</si>
  <si>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</si>
  <si>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</si>
  <si>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</si>
  <si>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</si>
  <si>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</si>
  <si>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</si>
  <si>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</si>
  <si>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</si>
  <si>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</si>
  <si>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</si>
  <si>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</si>
  <si>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</si>
  <si>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</si>
  <si>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</si>
  <si>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</si>
  <si>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</si>
  <si>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</si>
  <si>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</si>
  <si>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</si>
  <si>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</si>
  <si>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</si>
  <si>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</si>
  <si>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</si>
  <si>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</si>
  <si>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</si>
  <si>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</si>
  <si>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</si>
  <si>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</si>
  <si>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</si>
  <si>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</si>
  <si>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</si>
  <si>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</si>
  <si>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</si>
  <si>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</si>
  <si>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</si>
  <si>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</si>
  <si>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</si>
  <si>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</si>
  <si>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</si>
  <si>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</si>
  <si>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</si>
  <si>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</si>
  <si>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</si>
  <si>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</si>
  <si>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</si>
  <si>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</si>
  <si>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</si>
  <si>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</si>
  <si>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</si>
  <si>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</si>
  <si>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</si>
  <si>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</si>
  <si>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</si>
  <si>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</si>
  <si>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</si>
  <si>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</si>
  <si>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</si>
  <si>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</si>
  <si>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</si>
  <si>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</si>
  <si>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</si>
  <si>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</si>
  <si>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</si>
  <si>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</si>
  <si>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</si>
  <si>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</si>
  <si>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</si>
  <si>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</si>
  <si>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</si>
  <si>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</si>
  <si>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</si>
  <si>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</si>
  <si>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</si>
  <si>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</si>
  <si>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</si>
  <si>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</si>
  <si>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</si>
  <si>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</si>
  <si>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</si>
  <si>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</si>
  <si>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</si>
  <si>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</si>
  <si>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</si>
  <si>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</si>
  <si>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</si>
  <si>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</si>
  <si>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</si>
  <si>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</si>
  <si>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</si>
  <si>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</si>
  <si>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</si>
  <si>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</si>
  <si>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</si>
  <si>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</si>
  <si>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</si>
  <si>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</si>
  <si>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</si>
  <si>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</si>
  <si>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</si>
  <si>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</si>
  <si>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</si>
  <si>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</si>
  <si>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</si>
  <si>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</si>
  <si>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</si>
  <si>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</si>
  <si>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</si>
  <si>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</si>
  <si>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</si>
  <si>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</si>
  <si>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</si>
  <si>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</si>
  <si>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</si>
  <si>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</si>
  <si>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</si>
  <si>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</si>
  <si>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</si>
  <si>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</si>
  <si>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</si>
  <si>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</si>
  <si>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</si>
  <si>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</si>
  <si>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</si>
  <si>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</si>
  <si>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</si>
  <si>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</si>
  <si>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</si>
  <si>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</si>
  <si>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</si>
  <si>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</si>
  <si>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</si>
  <si>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</si>
  <si>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</si>
  <si>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</si>
  <si>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</si>
  <si>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</si>
  <si>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</si>
  <si>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</si>
  <si>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</si>
  <si>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</si>
  <si>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</si>
  <si>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</si>
  <si>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</si>
  <si>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</si>
  <si>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</si>
  <si>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</si>
  <si>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</si>
  <si>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</si>
  <si>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</si>
  <si>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</si>
  <si>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</si>
  <si>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</si>
  <si>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</si>
  <si>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</si>
  <si>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</si>
  <si>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</si>
  <si>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</si>
  <si>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</si>
  <si>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</si>
  <si>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</si>
  <si>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</si>
  <si>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</si>
  <si>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</si>
  <si>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</si>
  <si>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</si>
  <si>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</si>
  <si>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</si>
  <si>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</si>
  <si>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</si>
  <si>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</si>
  <si>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</si>
  <si>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</si>
  <si>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</si>
  <si>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</si>
  <si>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</si>
  <si>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</si>
  <si>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</si>
  <si>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</si>
  <si>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</si>
  <si>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</si>
  <si>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</si>
  <si>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</si>
  <si>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</si>
  <si>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</si>
  <si>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</si>
  <si>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</si>
  <si>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</si>
  <si>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</si>
  <si>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</si>
  <si>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</si>
  <si>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</si>
  <si>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</si>
  <si>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</si>
  <si>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</si>
  <si>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</si>
  <si>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</si>
  <si>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</si>
  <si>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</si>
  <si>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</si>
  <si>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</si>
  <si>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</si>
  <si>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</si>
  <si>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</si>
  <si>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</si>
  <si>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</si>
  <si>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</si>
  <si>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</si>
  <si>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</si>
  <si>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</si>
  <si>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</si>
  <si>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</si>
  <si>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</si>
  <si>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</si>
  <si>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</si>
  <si>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</si>
  <si>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</si>
  <si>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</si>
  <si>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</si>
  <si>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</si>
  <si>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</si>
  <si>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</si>
  <si>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</si>
  <si>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</si>
  <si>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</si>
  <si>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</si>
  <si>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</si>
  <si>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</si>
  <si>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</si>
  <si>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</si>
  <si>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</si>
  <si>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</si>
  <si>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</si>
  <si>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</si>
  <si>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</si>
  <si>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</si>
  <si>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</si>
  <si>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</si>
  <si>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</si>
  <si>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</si>
  <si>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</si>
  <si>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</si>
  <si>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</si>
  <si>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</si>
  <si>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</si>
  <si>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</si>
  <si>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</si>
  <si>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</si>
  <si>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</si>
  <si>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</si>
  <si>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</si>
  <si>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</si>
  <si>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</si>
  <si>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</si>
  <si>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</si>
  <si>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</si>
  <si>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</si>
  <si>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</si>
  <si>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</si>
  <si>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</si>
  <si>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</si>
  <si>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</si>
  <si>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</si>
  <si>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</si>
  <si>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</si>
  <si>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</si>
  <si>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</si>
  <si>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</si>
  <si>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</si>
  <si>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</si>
  <si>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</si>
  <si>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</si>
  <si>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</si>
  <si>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</si>
  <si>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</si>
  <si>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</si>
  <si>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</si>
  <si>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</si>
  <si>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</si>
  <si>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</si>
  <si>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</si>
  <si>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</si>
  <si>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</si>
  <si>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</si>
  <si>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</si>
  <si>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</si>
  <si>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</si>
  <si>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</si>
  <si>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</si>
  <si>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</si>
  <si>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</si>
  <si>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</si>
  <si>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</si>
  <si>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</si>
  <si>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</si>
  <si>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</si>
  <si>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</si>
  <si>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</si>
  <si>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</si>
  <si>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</si>
  <si>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</si>
  <si>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</si>
  <si>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</si>
  <si>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</si>
  <si>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</si>
  <si>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</si>
  <si>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</si>
  <si>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</si>
  <si>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</si>
  <si>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</si>
  <si>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</si>
  <si>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</si>
  <si>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</si>
  <si>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</si>
  <si>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</si>
  <si>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</si>
  <si>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</si>
  <si>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</si>
  <si>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</si>
  <si>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</si>
  <si>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</si>
  <si>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</si>
  <si>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</si>
  <si>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</si>
  <si>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</si>
  <si>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</si>
  <si>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</si>
  <si>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</si>
  <si>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</si>
  <si>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</si>
  <si>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</si>
  <si>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</si>
  <si>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</si>
  <si>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</si>
  <si>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</si>
  <si>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</si>
  <si>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</si>
  <si>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</si>
  <si>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</si>
  <si>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</si>
  <si>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</si>
  <si>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</si>
  <si>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</si>
  <si>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</si>
  <si>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</si>
  <si>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</si>
  <si>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</si>
  <si>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</si>
  <si>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</si>
  <si>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</si>
  <si>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</si>
  <si>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</si>
  <si>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</si>
  <si>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</si>
  <si>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</si>
  <si>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</si>
  <si>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</si>
  <si>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</si>
  <si>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</si>
  <si>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</si>
  <si>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</si>
  <si>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</si>
  <si>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</si>
  <si>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</si>
  <si>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</si>
  <si>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</si>
  <si>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</si>
  <si>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</si>
  <si>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</si>
  <si>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</si>
  <si>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</si>
  <si>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</si>
  <si>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</si>
  <si>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</si>
  <si>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</si>
  <si>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</si>
  <si>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</si>
  <si>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</si>
  <si>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</si>
  <si>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</si>
  <si>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</si>
  <si>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</si>
  <si>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</si>
  <si>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</si>
  <si>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</si>
  <si>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</si>
  <si>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</si>
  <si>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</si>
  <si>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</si>
  <si>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</si>
  <si>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</si>
  <si>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</si>
  <si>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</si>
  <si>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</si>
  <si>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</si>
  <si>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</si>
  <si>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</si>
  <si>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</si>
  <si>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</si>
  <si>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</si>
  <si>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</si>
  <si>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</si>
  <si>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</si>
  <si>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</si>
  <si>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</si>
  <si>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</si>
  <si>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</si>
  <si>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</si>
  <si>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</si>
  <si>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</si>
  <si>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</si>
  <si>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</si>
  <si>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</si>
  <si>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</si>
  <si>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</si>
  <si>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</si>
  <si>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</si>
  <si>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</si>
  <si>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</si>
  <si>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</si>
  <si>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</si>
  <si>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</si>
  <si>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</si>
  <si>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</si>
  <si>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</si>
  <si>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</si>
  <si>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</si>
  <si>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</si>
  <si>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</si>
  <si>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</si>
  <si>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</si>
  <si>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</si>
  <si>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</si>
  <si>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</si>
  <si>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</si>
  <si>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</si>
  <si>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</si>
  <si>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</si>
  <si>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</si>
  <si>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</si>
  <si>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</si>
  <si>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</si>
  <si>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</si>
  <si>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</si>
  <si>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</si>
  <si>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</si>
  <si>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</si>
  <si>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</si>
  <si>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</si>
  <si>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</si>
  <si>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</si>
  <si>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</si>
  <si>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</si>
  <si>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</si>
  <si>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</si>
  <si>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</si>
  <si>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</si>
  <si>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</si>
  <si>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</si>
  <si>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</si>
  <si>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</si>
  <si>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</si>
  <si>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</si>
  <si>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</si>
  <si>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</si>
  <si>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</si>
  <si>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</si>
  <si>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</si>
  <si>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</si>
  <si>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</si>
  <si>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</si>
  <si>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</si>
  <si>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</si>
  <si>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</si>
  <si>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</si>
  <si>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</si>
  <si>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</si>
  <si>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</si>
  <si>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</si>
  <si>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</si>
  <si>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</si>
  <si>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</si>
  <si>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</si>
  <si>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</si>
  <si>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</si>
  <si>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</si>
  <si>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</si>
  <si>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</si>
  <si>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</si>
  <si>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</si>
  <si>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</si>
  <si>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</si>
  <si>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</si>
  <si>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</si>
  <si>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</si>
  <si>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</si>
  <si>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</si>
  <si>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</si>
  <si>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</si>
  <si>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</si>
  <si>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</si>
  <si>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</si>
  <si>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</si>
  <si>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</si>
  <si>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</si>
  <si>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</si>
  <si>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</si>
  <si>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</si>
  <si>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</si>
  <si>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</si>
  <si>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</si>
  <si>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</si>
  <si>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</si>
  <si>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</si>
  <si>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</si>
  <si>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</si>
  <si>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</si>
  <si>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</si>
  <si>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</si>
  <si>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</si>
  <si>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</si>
  <si>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</si>
  <si>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</si>
  <si>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</si>
  <si>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</si>
  <si>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</si>
  <si>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</si>
  <si>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</si>
  <si>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</si>
  <si>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</si>
  <si>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</si>
  <si>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</si>
  <si>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</si>
  <si>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</si>
  <si>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</si>
  <si>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</si>
  <si>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</si>
  <si>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</si>
  <si>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</si>
  <si>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</si>
  <si>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</si>
  <si>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</si>
  <si>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</si>
  <si>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</si>
  <si>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</si>
  <si>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</si>
  <si>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</si>
  <si>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</si>
  <si>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</si>
  <si>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</si>
  <si>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</si>
  <si>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</si>
  <si>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</si>
  <si>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</si>
  <si>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</si>
  <si>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</si>
  <si>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</si>
  <si>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</si>
  <si>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</si>
  <si>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</si>
  <si>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</si>
  <si>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</si>
  <si>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</si>
  <si>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</si>
  <si>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</si>
  <si>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</si>
  <si>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</si>
  <si>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</si>
  <si>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</si>
  <si>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</si>
  <si>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</si>
  <si>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</si>
  <si>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</si>
  <si>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</si>
  <si>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</si>
  <si>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</si>
  <si>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</si>
  <si>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</si>
  <si>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</si>
  <si>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</si>
  <si>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</si>
  <si>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</si>
  <si>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</si>
  <si>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</si>
  <si>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</si>
  <si>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</si>
  <si>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</si>
  <si>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</si>
  <si>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</si>
  <si>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</si>
  <si>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</si>
  <si>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</si>
  <si>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</si>
  <si>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</si>
  <si>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</si>
  <si>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</si>
  <si>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</si>
  <si>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</si>
  <si>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</si>
  <si>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</si>
  <si>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</si>
  <si>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</si>
  <si>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</si>
  <si>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</si>
  <si>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</si>
  <si>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</si>
  <si>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</si>
  <si>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</si>
  <si>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</si>
  <si>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</si>
  <si>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</si>
  <si>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</si>
  <si>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</si>
  <si>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</si>
  <si>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</si>
  <si>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</si>
  <si>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</si>
  <si>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</si>
  <si>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</si>
  <si>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</si>
  <si>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</si>
  <si>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</si>
  <si>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</si>
  <si>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</si>
  <si>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</si>
  <si>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</si>
  <si>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</si>
  <si>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</si>
  <si>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</si>
  <si>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</si>
  <si>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</si>
  <si>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</si>
  <si>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</si>
  <si>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</si>
  <si>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</si>
  <si>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</si>
  <si>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</si>
  <si>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</si>
  <si>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</si>
  <si>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</si>
  <si>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</si>
  <si>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</si>
  <si>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</si>
  <si>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</si>
  <si>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</si>
  <si>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</si>
  <si>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</si>
  <si>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</si>
  <si>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</si>
  <si>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</si>
  <si>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</si>
  <si>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</si>
  <si>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</si>
  <si>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</si>
  <si>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</si>
  <si>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</si>
  <si>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</si>
  <si>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</si>
  <si>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</si>
  <si>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</si>
  <si>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</si>
  <si>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</si>
  <si>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</si>
  <si>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</si>
  <si>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</si>
  <si>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</si>
  <si>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</si>
  <si>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</si>
  <si>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</si>
  <si>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</si>
  <si>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</si>
  <si>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</si>
  <si>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</si>
  <si>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</si>
  <si>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</si>
  <si>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</si>
  <si>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</si>
  <si>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</si>
  <si>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</si>
  <si>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</si>
  <si>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</si>
  <si>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</si>
  <si>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</si>
  <si>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</si>
  <si>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</si>
  <si>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</si>
  <si>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</si>
  <si>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</si>
  <si>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</si>
  <si>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</si>
  <si>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</si>
  <si>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</si>
  <si>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</si>
  <si>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</si>
  <si>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</si>
  <si>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</si>
  <si>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</si>
  <si>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</si>
  <si>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</si>
  <si>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</si>
  <si>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</si>
  <si>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</si>
  <si>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</si>
  <si>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</si>
  <si>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</si>
  <si>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</si>
  <si>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</si>
  <si>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</si>
  <si>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</si>
  <si>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</si>
  <si>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</si>
  <si>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</si>
  <si>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</si>
  <si>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</si>
  <si>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</si>
  <si>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</si>
  <si>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</si>
  <si>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</si>
  <si>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</si>
  <si>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</si>
  <si>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</si>
  <si>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</si>
  <si>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</si>
  <si>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</si>
  <si>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</si>
  <si>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</si>
  <si>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</si>
  <si>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</si>
  <si>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</si>
  <si>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</si>
  <si>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</si>
  <si>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</si>
  <si>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</si>
  <si>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</si>
  <si>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</si>
  <si>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</si>
  <si>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</si>
  <si>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</si>
  <si>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</si>
  <si>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</si>
  <si>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</si>
  <si>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</si>
  <si>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</si>
  <si>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</si>
  <si>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</si>
  <si>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</si>
  <si>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</si>
  <si>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</si>
  <si>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</si>
  <si>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</si>
  <si>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</si>
  <si>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</si>
  <si>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</si>
  <si>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</si>
  <si>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</si>
  <si>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</si>
  <si>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</si>
  <si>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</si>
  <si>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</si>
  <si>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</si>
  <si>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</si>
  <si>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</si>
  <si>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</si>
  <si>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</si>
  <si>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</si>
  <si>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</si>
  <si>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</si>
  <si>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</si>
  <si>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</si>
  <si>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</si>
  <si>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</si>
  <si>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</si>
  <si>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</si>
  <si>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</si>
  <si>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</si>
  <si>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</si>
  <si>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</si>
  <si>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</si>
  <si>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</si>
  <si>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</si>
  <si>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</si>
  <si>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</si>
  <si>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</si>
  <si>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</si>
  <si>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</si>
  <si>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</si>
  <si>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</si>
  <si>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</si>
  <si>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</si>
  <si>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</si>
  <si>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</si>
  <si>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</si>
  <si>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</si>
  <si>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</si>
  <si>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</si>
  <si>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</si>
  <si>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</si>
  <si>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</si>
  <si>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</si>
  <si>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</si>
  <si>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</si>
  <si>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</si>
  <si>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</si>
  <si>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</si>
  <si>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</si>
  <si>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</si>
  <si>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</si>
  <si>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</si>
  <si>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</si>
  <si>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</si>
  <si>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</si>
  <si>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</si>
  <si>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</si>
  <si>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</si>
  <si>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</si>
  <si>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</si>
  <si>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</si>
  <si>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</si>
  <si>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</si>
  <si>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</si>
  <si>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</si>
  <si>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</si>
  <si>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</si>
  <si>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</si>
  <si>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</si>
  <si>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</si>
  <si>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</si>
  <si>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</si>
  <si>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</si>
  <si>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</si>
  <si>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</si>
  <si>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</si>
  <si>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</si>
  <si>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</si>
  <si>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</si>
  <si>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</si>
  <si>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</si>
  <si>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</si>
  <si>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</si>
  <si>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</si>
  <si>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</si>
  <si>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</si>
  <si>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</si>
  <si>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</si>
  <si>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</si>
  <si>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</si>
  <si>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</si>
  <si>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</si>
  <si>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</si>
  <si>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</si>
  <si>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</si>
  <si>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</si>
  <si>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</si>
  <si>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</si>
  <si>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</si>
  <si>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</si>
  <si>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</si>
  <si>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</si>
  <si>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</si>
  <si>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</si>
  <si>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</si>
  <si>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</si>
  <si>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</si>
  <si>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</si>
  <si>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</si>
  <si>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</si>
  <si>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</si>
  <si>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</si>
  <si>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</si>
  <si>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</si>
  <si>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</si>
  <si>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</si>
  <si>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</si>
  <si>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</si>
  <si>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</si>
  <si>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</si>
  <si>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</si>
  <si>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</si>
  <si>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</si>
  <si>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</si>
  <si>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</si>
  <si>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</si>
  <si>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</si>
  <si>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</si>
  <si>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</si>
  <si>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</si>
  <si>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</si>
  <si>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</si>
  <si>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</si>
  <si>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</si>
  <si>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</si>
  <si>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</si>
  <si>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</si>
  <si>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</si>
  <si>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</si>
  <si>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</si>
  <si>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</si>
  <si>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</si>
  <si>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</si>
  <si>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</si>
  <si>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</si>
  <si>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</si>
  <si>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</si>
  <si>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</si>
  <si>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</si>
  <si>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</si>
  <si>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</si>
  <si>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</si>
  <si>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</si>
  <si>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</si>
  <si>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</si>
  <si>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</si>
  <si>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</si>
  <si>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</si>
  <si>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</si>
  <si>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</si>
  <si>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</si>
  <si>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</si>
  <si>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</si>
  <si>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</si>
  <si>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</si>
  <si>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</si>
  <si>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</si>
  <si>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</si>
  <si>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</si>
  <si>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</si>
  <si>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</si>
  <si>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</si>
  <si>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</si>
  <si>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</si>
  <si>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</si>
  <si>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</si>
  <si>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</si>
  <si>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</si>
  <si>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</si>
  <si>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</si>
  <si>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</si>
  <si>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</si>
  <si>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</si>
  <si>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</si>
  <si>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</si>
  <si>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</si>
  <si>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</si>
  <si>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</si>
  <si>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</si>
  <si>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</si>
  <si>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</si>
  <si>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</si>
  <si>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</si>
  <si>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</si>
  <si>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</si>
  <si>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</si>
  <si>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</si>
  <si>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</si>
  <si>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</si>
  <si>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</si>
  <si>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</si>
  <si>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</si>
  <si>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</si>
  <si>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</si>
  <si>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</si>
  <si>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</si>
  <si>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</si>
  <si>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</si>
  <si>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</si>
  <si>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</si>
  <si>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</si>
  <si>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</si>
  <si>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</si>
  <si>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</si>
  <si>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</si>
  <si>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</si>
  <si>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</si>
  <si>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</si>
  <si>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</si>
  <si>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</si>
  <si>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</si>
  <si>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</si>
  <si>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</si>
  <si>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</si>
  <si>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</si>
  <si>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</si>
  <si>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</si>
  <si>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</si>
  <si>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</si>
  <si>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</si>
  <si>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</si>
  <si>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</si>
  <si>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</si>
  <si>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</si>
  <si>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</si>
  <si>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</si>
  <si>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</si>
  <si>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</si>
  <si>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</si>
  <si>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</si>
  <si>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</si>
  <si>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</si>
  <si>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</si>
  <si>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</si>
  <si>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</si>
  <si>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</si>
  <si>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</si>
  <si>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</si>
  <si>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</si>
  <si>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</si>
  <si>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</si>
  <si>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</si>
  <si>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</si>
  <si>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</si>
  <si>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</si>
  <si>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</si>
  <si>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</si>
  <si>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</si>
  <si>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</si>
  <si>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</si>
  <si>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</si>
  <si>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</si>
  <si>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</si>
  <si>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</si>
  <si>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</si>
  <si>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</si>
  <si>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</si>
  <si>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</si>
  <si>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</si>
  <si>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</si>
  <si>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</si>
  <si>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</si>
  <si>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</si>
  <si>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</si>
  <si>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</si>
  <si>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</si>
  <si>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</si>
  <si>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</si>
  <si>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</si>
  <si>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</si>
  <si>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</si>
  <si>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</si>
  <si>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</si>
  <si>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</si>
  <si>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</si>
  <si>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</si>
  <si>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</si>
  <si>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</si>
  <si>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</si>
  <si>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</si>
  <si>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</si>
  <si>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</si>
  <si>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</si>
  <si>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</si>
  <si>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</si>
  <si>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</si>
  <si>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</si>
  <si>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</si>
  <si>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</si>
  <si>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</si>
  <si>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</si>
  <si>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</si>
  <si>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</si>
  <si>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</si>
  <si>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</si>
  <si>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</si>
  <si>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</si>
  <si>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</si>
  <si>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</si>
  <si>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</si>
  <si>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</si>
  <si>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</si>
  <si>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</si>
  <si>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</si>
  <si>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</si>
  <si>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</si>
  <si>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</si>
  <si>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</si>
  <si>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</si>
  <si>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</si>
  <si>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</si>
  <si>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</si>
  <si>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</si>
  <si>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</si>
  <si>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</si>
  <si>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</si>
  <si>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</si>
  <si>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</si>
  <si>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</si>
  <si>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</si>
  <si>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</si>
  <si>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</si>
  <si>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</si>
  <si>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</si>
  <si>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</si>
  <si>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</si>
  <si>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</si>
  <si>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</si>
  <si>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</si>
  <si>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</si>
  <si>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</si>
  <si>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</si>
  <si>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</si>
  <si>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</si>
  <si>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</si>
  <si>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</si>
  <si>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</si>
  <si>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</si>
  <si>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</si>
  <si>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</si>
  <si>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</si>
  <si>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</si>
  <si>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</si>
  <si>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</si>
  <si>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</si>
  <si>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</si>
  <si>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</si>
  <si>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</si>
  <si>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</si>
  <si>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</si>
  <si>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</si>
  <si>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</si>
  <si>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</si>
  <si>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</si>
  <si>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</si>
  <si>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</si>
  <si>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</si>
  <si>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</si>
  <si>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</si>
  <si>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</si>
  <si>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</si>
  <si>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</si>
  <si>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</si>
  <si>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</si>
  <si>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</si>
  <si>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</si>
  <si>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</si>
  <si>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</si>
  <si>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</si>
  <si>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</si>
  <si>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</si>
  <si>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</si>
  <si>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</si>
  <si>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</si>
  <si>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</si>
  <si>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</si>
  <si>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</si>
  <si>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</si>
  <si>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</si>
  <si>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</si>
  <si>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</si>
  <si>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</si>
  <si>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</si>
  <si>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</si>
  <si>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</si>
  <si>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</si>
  <si>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</si>
  <si>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</si>
  <si>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</si>
  <si>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</si>
  <si>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</si>
  <si>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</si>
  <si>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</si>
  <si>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</si>
  <si>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</si>
  <si>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</si>
  <si>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</si>
  <si>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</si>
  <si>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</si>
  <si>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</si>
  <si>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</si>
  <si>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</si>
  <si>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</si>
  <si>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</si>
  <si>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</si>
  <si>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</si>
  <si>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</si>
  <si>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</si>
  <si>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</si>
  <si>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</si>
  <si>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</si>
  <si>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</si>
  <si>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</si>
  <si>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</si>
  <si>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</si>
  <si>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</si>
  <si>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</si>
  <si>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</si>
  <si>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</si>
  <si>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</si>
  <si>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</si>
  <si>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</si>
  <si>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</si>
  <si>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</si>
  <si>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</si>
  <si>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</si>
  <si>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</si>
  <si>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</si>
  <si>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</si>
  <si>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</si>
  <si>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</si>
  <si>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</si>
  <si>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</si>
  <si>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</si>
  <si>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</si>
  <si>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</si>
  <si>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</si>
  <si>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</si>
  <si>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</si>
  <si>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</si>
  <si>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</si>
  <si>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</si>
  <si>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</si>
  <si>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</si>
  <si>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</si>
  <si>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</si>
  <si>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</si>
  <si>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</si>
  <si>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</si>
  <si>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</si>
  <si>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</si>
  <si>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</si>
  <si>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</si>
  <si>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</si>
  <si>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</si>
  <si>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</si>
  <si>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</si>
  <si>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</si>
  <si>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</si>
  <si>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</si>
  <si>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</si>
  <si>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</si>
  <si>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</si>
  <si>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</si>
  <si>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</si>
  <si>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</si>
  <si>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</si>
  <si>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</si>
  <si>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</si>
  <si>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</si>
  <si>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</si>
  <si>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</si>
  <si>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</si>
  <si>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</si>
  <si>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</si>
  <si>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</si>
  <si>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</si>
  <si>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</si>
  <si>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</si>
  <si>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</si>
  <si>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</si>
  <si>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</si>
  <si>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</si>
  <si>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</si>
  <si>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</si>
  <si>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</si>
  <si>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</si>
  <si>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</si>
  <si>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</si>
  <si>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</si>
  <si>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</si>
  <si>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</si>
  <si>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</si>
  <si>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</si>
  <si>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</si>
  <si>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</si>
  <si>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</si>
  <si>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</si>
  <si>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</si>
  <si>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</si>
  <si>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</si>
  <si>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</si>
  <si>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</si>
  <si>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</si>
  <si>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</si>
  <si>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</si>
  <si>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</si>
  <si>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</si>
  <si>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</si>
  <si>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</si>
  <si>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</si>
  <si>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</si>
  <si>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</si>
  <si>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</si>
  <si>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</si>
  <si>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</si>
  <si>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</si>
  <si>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</si>
  <si>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</si>
  <si>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</si>
  <si>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</si>
  <si>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</si>
  <si>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</si>
  <si>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</si>
  <si>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</si>
  <si>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</si>
  <si>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</si>
  <si>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</si>
  <si>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</si>
  <si>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</si>
  <si>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</si>
  <si>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</si>
  <si>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</si>
  <si>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</si>
  <si>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</si>
  <si>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</si>
  <si>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</si>
  <si>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</si>
  <si>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</si>
  <si>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</si>
  <si>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</si>
  <si>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</si>
  <si>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</si>
  <si>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</si>
  <si>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</si>
  <si>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</si>
  <si>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</si>
  <si>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</si>
  <si>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</si>
  <si>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</si>
  <si>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</si>
  <si>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</si>
  <si>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</si>
  <si>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</si>
  <si>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</si>
  <si>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</si>
  <si>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</si>
  <si>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</si>
  <si>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</si>
  <si>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</si>
  <si>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</si>
  <si>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</si>
  <si>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</si>
  <si>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</si>
  <si>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</si>
  <si>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</si>
  <si>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</si>
  <si>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</si>
  <si>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</si>
  <si>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</si>
  <si>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</si>
  <si>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</si>
  <si>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</si>
  <si>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</si>
  <si>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</si>
  <si>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</si>
  <si>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</si>
  <si>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</si>
  <si>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</si>
  <si>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</si>
  <si>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</si>
  <si>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</si>
  <si>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</si>
  <si>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</si>
  <si>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</si>
  <si>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</si>
  <si>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</si>
  <si>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</si>
  <si>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</si>
  <si>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</si>
  <si>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</si>
  <si>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</si>
  <si>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</si>
  <si>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</si>
  <si>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</si>
  <si>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</si>
  <si>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</si>
  <si>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</si>
  <si>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</si>
  <si>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</si>
  <si>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</si>
  <si>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</si>
  <si>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</si>
  <si>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</si>
  <si>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</si>
  <si>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</si>
  <si>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</si>
  <si>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</si>
  <si>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</si>
  <si>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</si>
  <si>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</si>
  <si>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</si>
  <si>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</si>
  <si>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</si>
  <si>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</si>
  <si>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</si>
  <si>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</si>
  <si>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</si>
  <si>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</si>
  <si>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</si>
  <si>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</si>
  <si>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</si>
  <si>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</si>
  <si>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</si>
  <si>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</si>
  <si>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</si>
  <si>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</si>
  <si>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</si>
  <si>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</si>
  <si>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</si>
  <si>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</si>
  <si>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</si>
  <si>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</si>
  <si>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</si>
  <si>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</si>
  <si>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</si>
  <si>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</si>
  <si>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</si>
  <si>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</si>
  <si>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</si>
  <si>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</si>
  <si>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</si>
  <si>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</si>
  <si>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</si>
  <si>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</si>
  <si>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</si>
  <si>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</si>
  <si>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</si>
  <si>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</si>
  <si>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</si>
  <si>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</si>
  <si>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</si>
  <si>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</si>
  <si>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</si>
  <si>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</si>
  <si>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</si>
  <si>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</si>
  <si>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</si>
  <si>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</si>
  <si>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</si>
  <si>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</si>
  <si>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</si>
  <si>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</si>
  <si>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</si>
  <si>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</si>
  <si>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</si>
  <si>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</si>
  <si>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</si>
  <si>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</si>
  <si>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</si>
  <si>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</si>
  <si>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</si>
  <si>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</si>
  <si>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</si>
  <si>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</si>
  <si>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</si>
  <si>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</si>
  <si>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</si>
  <si>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</si>
  <si>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</si>
  <si>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</si>
  <si>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</si>
  <si>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</si>
  <si>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</si>
  <si>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</si>
  <si>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</si>
  <si>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</si>
  <si>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</si>
  <si>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</si>
  <si>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</si>
  <si>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</si>
  <si>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</si>
  <si>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</si>
  <si>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</si>
  <si>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</si>
  <si>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</si>
  <si>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</si>
  <si>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</si>
  <si>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</si>
  <si>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</si>
  <si>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</si>
  <si>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</si>
  <si>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</si>
  <si>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</si>
  <si>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</si>
  <si>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</si>
  <si>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</si>
  <si>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</si>
  <si>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</si>
  <si>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</si>
  <si>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</si>
  <si>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</si>
  <si>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</si>
  <si>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</si>
  <si>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</si>
  <si>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</si>
  <si>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</si>
  <si>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</si>
  <si>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</si>
  <si>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</si>
  <si>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</si>
  <si>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</si>
  <si>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</si>
  <si>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</si>
  <si>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</si>
  <si>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</si>
  <si>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</si>
  <si>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</si>
  <si>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</si>
  <si>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</si>
  <si>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</si>
  <si>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</si>
  <si>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</si>
  <si>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</si>
  <si>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</si>
  <si>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</si>
  <si>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</si>
  <si>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</si>
  <si>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</si>
  <si>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</si>
  <si>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</si>
  <si>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</si>
  <si>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</si>
  <si>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</si>
  <si>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</si>
  <si>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</si>
  <si>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</si>
  <si>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</si>
  <si>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</si>
  <si>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</si>
  <si>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</si>
  <si>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</si>
  <si>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</si>
  <si>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</si>
  <si>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</si>
  <si>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</si>
  <si>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</si>
  <si>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</si>
  <si>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</si>
  <si>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</si>
  <si>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</si>
  <si>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</si>
  <si>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</si>
  <si>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</si>
  <si>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</si>
  <si>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</si>
  <si>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</si>
  <si>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</si>
  <si>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</si>
  <si>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</si>
  <si>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</si>
  <si>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</si>
  <si>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</si>
  <si>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</si>
  <si>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</si>
  <si>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</si>
  <si>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</si>
  <si>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</si>
  <si>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</si>
  <si>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</si>
  <si>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</si>
  <si>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</si>
  <si>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</si>
  <si>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</si>
  <si>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</si>
  <si>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</si>
  <si>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</si>
  <si>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</si>
  <si>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</si>
  <si>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</si>
  <si>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</si>
  <si>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</si>
  <si>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</si>
  <si>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</si>
  <si>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</si>
  <si>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</si>
  <si>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</si>
  <si>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</si>
  <si>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</si>
  <si>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</si>
  <si>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</si>
  <si>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</si>
  <si>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</si>
  <si>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</si>
  <si>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</si>
  <si>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</si>
  <si>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</si>
  <si>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</si>
  <si>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</si>
  <si>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</si>
  <si>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</si>
  <si>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</si>
  <si>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</si>
  <si>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</si>
  <si>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</si>
  <si>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</si>
  <si>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</si>
  <si>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</si>
  <si>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</si>
  <si>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</si>
  <si>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</si>
  <si>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</si>
  <si>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</si>
  <si>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</si>
  <si>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</si>
  <si>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</si>
  <si>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</si>
  <si>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</si>
  <si>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</si>
  <si>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</si>
  <si>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</si>
  <si>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</si>
  <si>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</si>
  <si>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</si>
  <si>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</si>
  <si>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</si>
  <si>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</si>
  <si>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</si>
  <si>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</si>
  <si>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</si>
  <si>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</si>
  <si>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</si>
  <si>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</si>
  <si>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</si>
  <si>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</si>
  <si>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</si>
  <si>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</si>
  <si>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</si>
  <si>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</si>
  <si>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</si>
  <si>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</si>
  <si>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</si>
  <si>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</si>
  <si>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</si>
  <si>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</si>
  <si>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</si>
  <si>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</si>
  <si>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</si>
  <si>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</si>
  <si>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</si>
  <si>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</si>
  <si>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</si>
  <si>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</si>
  <si>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</si>
  <si>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</si>
  <si>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</si>
  <si>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</si>
  <si>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</si>
  <si>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</si>
  <si>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</si>
  <si>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</si>
  <si>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</si>
  <si>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</si>
  <si>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</si>
  <si>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</si>
  <si>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</si>
  <si>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</si>
  <si>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</si>
  <si>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</si>
  <si>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</si>
  <si>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</si>
  <si>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</si>
  <si>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</si>
  <si>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</si>
  <si>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</si>
  <si>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</si>
  <si>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</si>
  <si>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</si>
  <si>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</si>
  <si>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</si>
  <si>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</si>
  <si>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</si>
  <si>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</si>
  <si>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</si>
  <si>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</si>
  <si>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</si>
  <si>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</si>
  <si>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</si>
  <si>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</si>
  <si>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</si>
  <si>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</si>
  <si>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</si>
  <si>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</si>
  <si>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</si>
  <si>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</si>
  <si>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</si>
  <si>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</si>
  <si>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</si>
  <si>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</si>
  <si>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</si>
  <si>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</si>
  <si>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</si>
  <si>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</si>
  <si>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</si>
  <si>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</si>
  <si>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</si>
  <si>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</si>
  <si>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</si>
  <si>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</si>
  <si>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</si>
  <si>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</si>
  <si>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</si>
  <si>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</si>
  <si>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</si>
  <si>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</si>
  <si>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</si>
  <si>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</si>
  <si>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</si>
  <si>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</si>
  <si>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</si>
  <si>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</si>
  <si>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</si>
  <si>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</si>
  <si>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</si>
  <si>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</si>
  <si>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</si>
  <si>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</si>
  <si>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</si>
  <si>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</si>
  <si>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</si>
  <si>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</si>
  <si>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</si>
  <si>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</si>
  <si>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</si>
  <si>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</si>
  <si>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</si>
  <si>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</si>
  <si>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</si>
  <si>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</si>
  <si>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</si>
  <si>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</si>
  <si>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</si>
  <si>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</si>
  <si>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</si>
  <si>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</si>
  <si>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</si>
  <si>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</si>
  <si>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</si>
  <si>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</si>
  <si>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</si>
  <si>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</si>
  <si>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</si>
  <si>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</si>
  <si>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</si>
  <si>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</si>
  <si>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</si>
  <si>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</si>
  <si>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</si>
  <si>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</si>
  <si>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</si>
  <si>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</si>
  <si>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</si>
  <si>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</si>
  <si>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</si>
  <si>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</si>
  <si>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</si>
  <si>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</si>
  <si>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</si>
  <si>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</si>
  <si>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</si>
  <si>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</si>
  <si>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</si>
  <si>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</si>
  <si>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</si>
  <si>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</si>
  <si>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</si>
  <si>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</si>
  <si>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</si>
  <si>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</si>
  <si>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</si>
  <si>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</si>
  <si>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</si>
  <si>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</si>
  <si>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</si>
  <si>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</si>
  <si>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</si>
  <si>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</si>
  <si>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</si>
  <si>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</si>
  <si>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</si>
  <si>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</si>
  <si>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</si>
  <si>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</si>
  <si>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</si>
  <si>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</si>
  <si>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</si>
  <si>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</si>
  <si>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</si>
  <si>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</si>
  <si>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</si>
  <si>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</si>
  <si>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</si>
  <si>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</si>
  <si>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</si>
  <si>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</si>
  <si>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</si>
  <si>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</si>
  <si>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</si>
  <si>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</si>
  <si>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</si>
  <si>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</si>
  <si>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</si>
  <si>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</si>
  <si>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</si>
  <si>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</si>
  <si>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</si>
  <si>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</si>
  <si>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</si>
  <si>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</si>
  <si>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</si>
  <si>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</si>
  <si>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</si>
  <si>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</si>
  <si>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</si>
  <si>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</si>
  <si>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</si>
  <si>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</si>
  <si>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</si>
  <si>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</si>
  <si>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</si>
  <si>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</si>
  <si>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</si>
  <si>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</si>
  <si>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</si>
  <si>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</si>
  <si>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</si>
  <si>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</si>
  <si>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</si>
  <si>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</si>
  <si>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</si>
  <si>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</si>
  <si>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</si>
  <si>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</si>
  <si>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</si>
  <si>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</si>
  <si>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</si>
  <si>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</si>
  <si>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</si>
  <si>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</si>
  <si>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</si>
  <si>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</si>
  <si>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</si>
  <si>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</si>
  <si>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</si>
  <si>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</si>
  <si>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</si>
  <si>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</si>
  <si>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</si>
  <si>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</si>
  <si>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</si>
  <si>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</si>
  <si>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</si>
  <si>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</si>
  <si>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</si>
  <si>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</si>
  <si>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</si>
  <si>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</si>
  <si>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</si>
  <si>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</si>
  <si>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</si>
  <si>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</si>
  <si>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</si>
  <si>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</si>
  <si>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</si>
  <si>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</si>
  <si>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</si>
  <si>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</si>
  <si>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</si>
  <si>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</si>
  <si>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</si>
  <si>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</si>
  <si>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</si>
  <si>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</si>
  <si>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</si>
  <si>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</si>
  <si>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</si>
  <si>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</si>
  <si>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</si>
  <si>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</si>
  <si>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</si>
  <si>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</si>
  <si>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</si>
  <si>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</si>
  <si>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</si>
  <si>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</si>
  <si>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</si>
  <si>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</si>
  <si>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</si>
  <si>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</si>
  <si>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</si>
  <si>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</si>
  <si>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</si>
  <si>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</si>
  <si>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</si>
  <si>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</si>
  <si>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</si>
  <si>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</si>
  <si>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</si>
  <si>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</si>
  <si>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</si>
  <si>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</si>
  <si>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</si>
  <si>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</si>
  <si>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</si>
  <si>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</si>
  <si>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</si>
  <si>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</si>
  <si>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</si>
  <si>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</si>
  <si>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</si>
  <si>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</si>
  <si>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</si>
  <si>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</si>
  <si>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</si>
  <si>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</si>
  <si>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</si>
  <si>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</si>
  <si>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</si>
  <si>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</si>
  <si>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</si>
  <si>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</si>
  <si>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</si>
  <si>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</si>
  <si>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</si>
  <si>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</si>
  <si>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</si>
  <si>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</si>
  <si>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</si>
  <si>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</si>
  <si>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</si>
  <si>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</si>
  <si>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</si>
  <si>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</si>
  <si>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</si>
  <si>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</si>
  <si>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</si>
  <si>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</si>
  <si>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</si>
  <si>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</si>
  <si>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</si>
  <si>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</si>
  <si>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</si>
  <si>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</si>
  <si>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</si>
  <si>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</si>
  <si>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</si>
  <si>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</si>
  <si>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</si>
  <si>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</si>
  <si>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</si>
  <si>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</si>
  <si>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</si>
  <si>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</si>
  <si>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</si>
  <si>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</si>
  <si>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</si>
  <si>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</si>
  <si>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</si>
  <si>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</si>
  <si>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</si>
  <si>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</si>
  <si>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</si>
  <si>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</si>
  <si>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</si>
  <si>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</si>
  <si>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</si>
  <si>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</si>
  <si>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</si>
  <si>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</si>
  <si>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</si>
  <si>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</si>
  <si>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</si>
  <si>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</si>
  <si>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</si>
  <si>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</si>
  <si>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</si>
  <si>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</si>
  <si>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</si>
  <si>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</si>
  <si>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</si>
  <si>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</si>
  <si>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</si>
  <si>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</si>
  <si>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</si>
  <si>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</si>
  <si>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</si>
  <si>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</si>
  <si>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</si>
  <si>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</si>
  <si>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</si>
  <si>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</si>
  <si>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</si>
  <si>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</si>
  <si>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</si>
  <si>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</si>
  <si>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</si>
  <si>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</si>
  <si>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</si>
  <si>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</si>
  <si>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</si>
  <si>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</si>
  <si>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</si>
  <si>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</si>
  <si>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</si>
  <si>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</si>
  <si>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</si>
  <si>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</si>
  <si>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</si>
  <si>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</si>
  <si>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</si>
  <si>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</si>
  <si>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</si>
  <si>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</si>
  <si>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</si>
  <si>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</si>
  <si>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</si>
  <si>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</si>
  <si>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</si>
  <si>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</si>
  <si>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</si>
  <si>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</si>
  <si>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</si>
  <si>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</si>
  <si>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</si>
  <si>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</si>
  <si>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</si>
  <si>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</si>
  <si>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</si>
  <si>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</si>
  <si>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</si>
  <si>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</si>
  <si>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</si>
  <si>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</si>
  <si>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</si>
  <si>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</si>
  <si>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</si>
  <si>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</si>
  <si>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</si>
  <si>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</si>
  <si>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</si>
  <si>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</si>
  <si>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</si>
  <si>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</si>
  <si>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</si>
  <si>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</si>
  <si>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</si>
  <si>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</si>
  <si>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</si>
  <si>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</si>
  <si>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</si>
  <si>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</si>
  <si>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</si>
  <si>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</si>
  <si>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</si>
  <si>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</si>
  <si>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</si>
  <si>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</si>
  <si>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</si>
  <si>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</si>
  <si>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</si>
  <si>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</si>
  <si>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</si>
  <si>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</si>
  <si>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</si>
  <si>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</si>
  <si>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</si>
  <si>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</si>
  <si>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</si>
  <si>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</si>
  <si>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</si>
  <si>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</si>
  <si>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</si>
  <si>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</si>
  <si>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</si>
  <si>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</si>
  <si>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</si>
  <si>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</si>
  <si>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</si>
  <si>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</si>
  <si>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</si>
  <si>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</si>
  <si>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</si>
  <si>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</si>
  <si>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</si>
  <si>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</si>
  <si>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</si>
  <si>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</si>
  <si>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</si>
  <si>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</si>
  <si>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</si>
  <si>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</si>
  <si>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</si>
  <si>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</si>
  <si>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</si>
  <si>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</si>
  <si>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</si>
  <si>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</si>
  <si>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</si>
  <si>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</si>
  <si>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</si>
  <si>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</si>
  <si>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</si>
  <si>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</si>
  <si>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</si>
  <si>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</si>
  <si>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</si>
  <si>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</si>
  <si>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</si>
  <si>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</si>
  <si>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</si>
  <si>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</si>
  <si>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</si>
  <si>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</si>
  <si>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</si>
  <si>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</si>
  <si>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</si>
  <si>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</si>
  <si>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</si>
  <si>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</si>
  <si>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</si>
  <si>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</si>
  <si>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</si>
  <si>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</si>
  <si>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</si>
  <si>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</si>
  <si>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</si>
  <si>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</si>
  <si>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</si>
  <si>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</si>
  <si>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</si>
  <si>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</si>
  <si>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</si>
  <si>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</si>
  <si>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</si>
  <si>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</si>
  <si>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</si>
  <si>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</si>
  <si>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</si>
  <si>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</si>
  <si>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</si>
  <si>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</si>
  <si>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</si>
  <si>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</si>
  <si>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</si>
  <si>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</si>
  <si>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</si>
  <si>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</si>
  <si>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</si>
  <si>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</si>
  <si>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</si>
  <si>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</si>
  <si>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</si>
  <si>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</si>
  <si>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</si>
  <si>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</si>
  <si>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</si>
  <si>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</si>
  <si>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</si>
  <si>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</si>
  <si>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</si>
  <si>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</si>
  <si>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</si>
  <si>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</si>
  <si>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</si>
  <si>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</si>
  <si>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</si>
  <si>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</si>
  <si>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</si>
  <si>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</si>
  <si>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</si>
  <si>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</si>
  <si>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</si>
  <si>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</si>
  <si>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</si>
  <si>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</si>
  <si>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</si>
  <si>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</si>
  <si>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</si>
  <si>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</si>
  <si>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</si>
  <si>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</si>
  <si>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</si>
  <si>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</si>
  <si>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</si>
  <si>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</si>
  <si>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</si>
  <si>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</si>
  <si>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</si>
  <si>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</si>
  <si>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</si>
  <si>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</si>
  <si>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</si>
  <si>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</si>
  <si>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</si>
  <si>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</si>
  <si>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</si>
  <si>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</si>
  <si>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</si>
  <si>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</si>
  <si>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</si>
  <si>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</si>
  <si>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</si>
  <si>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</si>
  <si>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</si>
  <si>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</si>
  <si>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</si>
  <si>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</si>
  <si>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</si>
  <si>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</si>
  <si>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</si>
  <si>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</si>
  <si>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</si>
  <si>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</si>
  <si>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</si>
  <si>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</si>
  <si>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</si>
  <si>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</si>
  <si>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</si>
  <si>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</si>
  <si>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</si>
  <si>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</si>
  <si>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</si>
  <si>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</si>
  <si>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</si>
  <si>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</si>
  <si>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</si>
  <si>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</si>
  <si>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</si>
  <si>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</si>
  <si>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</si>
  <si>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</si>
  <si>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</si>
  <si>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</si>
  <si>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</si>
  <si>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</si>
  <si>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</si>
  <si>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</si>
  <si>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</si>
  <si>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</si>
  <si>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</si>
  <si>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</si>
  <si>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</si>
  <si>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</si>
  <si>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</si>
  <si>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</si>
  <si>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</si>
  <si>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</si>
  <si>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</si>
  <si>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</si>
  <si>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</si>
  <si>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</si>
  <si>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</si>
  <si>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</si>
  <si>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</si>
  <si>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</si>
  <si>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</si>
  <si>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</si>
  <si>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</si>
  <si>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</si>
  <si>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</si>
  <si>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</si>
  <si>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</si>
  <si>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</si>
  <si>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</si>
  <si>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</si>
  <si>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</si>
  <si>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</si>
  <si>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</si>
  <si>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</si>
  <si>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</si>
  <si>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</si>
  <si>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</si>
  <si>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</si>
  <si>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</si>
  <si>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</si>
  <si>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</si>
  <si>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</si>
  <si>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</si>
  <si>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</si>
  <si>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</si>
  <si>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</si>
  <si>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</si>
  <si>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</si>
  <si>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</si>
  <si>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</si>
  <si>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</si>
  <si>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</si>
  <si>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</si>
  <si>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</si>
  <si>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</si>
  <si>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</si>
  <si>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</si>
  <si>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</si>
  <si>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</si>
  <si>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</si>
  <si>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</si>
  <si>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</si>
  <si>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</si>
  <si>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</si>
  <si>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</si>
  <si>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</si>
  <si>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</si>
  <si>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</si>
  <si>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</si>
  <si>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</si>
  <si>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</si>
  <si>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</si>
  <si>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</si>
  <si>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</si>
  <si>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</si>
  <si>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</si>
  <si>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</si>
  <si>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</si>
  <si>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</si>
  <si>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</si>
  <si>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</si>
  <si>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</si>
  <si>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</si>
  <si>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</si>
  <si>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</si>
  <si>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</si>
  <si>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</si>
  <si>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</si>
  <si>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</si>
  <si>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</si>
  <si>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</si>
  <si>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</si>
  <si>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</si>
  <si>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</si>
  <si>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</si>
  <si>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</si>
  <si>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</si>
  <si>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</si>
  <si>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</si>
  <si>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</si>
  <si>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</si>
  <si>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</si>
  <si>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</si>
  <si>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</si>
  <si>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</si>
  <si>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</si>
  <si>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</si>
  <si>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</si>
  <si>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</si>
  <si>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</si>
  <si>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</si>
  <si>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</si>
  <si>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</si>
  <si>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</si>
  <si>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</si>
  <si>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</si>
  <si>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</si>
  <si>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</si>
  <si>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</si>
  <si>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</si>
  <si>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</si>
  <si>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</si>
  <si>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</si>
  <si>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</si>
  <si>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</si>
  <si>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</si>
  <si>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</si>
  <si>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</si>
  <si>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</si>
  <si>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</si>
  <si>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</si>
  <si>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</si>
  <si>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</si>
  <si>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</si>
  <si>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</si>
  <si>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</si>
  <si>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</si>
  <si>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</si>
  <si>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</si>
  <si>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</si>
  <si>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</si>
  <si>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</si>
  <si>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</si>
  <si>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</si>
  <si>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</si>
  <si>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</si>
  <si>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</si>
  <si>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</si>
  <si>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</si>
  <si>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</si>
  <si>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</si>
  <si>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</si>
  <si>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</si>
  <si>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</si>
  <si>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</si>
  <si>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</si>
  <si>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</si>
  <si>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</si>
  <si>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</si>
  <si>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</si>
  <si>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</si>
  <si>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</si>
  <si>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</si>
  <si>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</si>
  <si>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</si>
  <si>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</si>
  <si>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</si>
  <si>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</si>
  <si>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</si>
  <si>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</si>
  <si>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</si>
  <si>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</si>
  <si>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</si>
  <si>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</si>
  <si>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</si>
  <si>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</si>
  <si>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</si>
  <si>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</si>
  <si>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</si>
  <si>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</si>
  <si>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</si>
  <si>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</si>
  <si>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</si>
  <si>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</si>
  <si>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</si>
  <si>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</si>
  <si>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</si>
  <si>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</si>
  <si>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</si>
  <si>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</si>
  <si>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</si>
  <si>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</si>
  <si>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</si>
  <si>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</si>
  <si>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</si>
  <si>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</si>
  <si>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</si>
  <si>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</si>
  <si>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</si>
  <si>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</si>
  <si>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</si>
  <si>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</si>
  <si>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</si>
  <si>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</si>
  <si>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</si>
  <si>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</si>
  <si>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</si>
  <si>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</si>
  <si>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</si>
  <si>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</si>
  <si>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</si>
  <si>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</si>
  <si>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</si>
  <si>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</si>
  <si>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</si>
  <si>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</si>
  <si>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</si>
  <si>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</si>
  <si>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</si>
  <si>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</si>
  <si>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</si>
  <si>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</si>
  <si>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</si>
  <si>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</si>
  <si>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</si>
  <si>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</si>
  <si>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</si>
  <si>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</si>
  <si>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</si>
  <si>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</si>
  <si>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</si>
  <si>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</si>
  <si>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</si>
  <si>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</si>
  <si>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</si>
  <si>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</si>
  <si>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</si>
  <si>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</si>
  <si>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</si>
  <si>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</si>
  <si>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</si>
  <si>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</si>
  <si>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</si>
  <si>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</si>
  <si>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</si>
  <si>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</si>
  <si>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</si>
  <si>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</si>
  <si>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</si>
  <si>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</si>
  <si>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</si>
  <si>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</si>
  <si>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</si>
  <si>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</si>
  <si>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</si>
  <si>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</si>
  <si>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</si>
  <si>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</si>
  <si>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</si>
  <si>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</si>
  <si>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</si>
  <si>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</si>
  <si>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</si>
  <si>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</si>
  <si>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</si>
  <si>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</si>
  <si>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</si>
  <si>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</si>
  <si>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</si>
  <si>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</si>
  <si>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</si>
  <si>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</si>
  <si>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</si>
  <si>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</si>
  <si>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</si>
  <si>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</si>
  <si>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</si>
  <si>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</si>
  <si>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</si>
  <si>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</si>
  <si>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</si>
  <si>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</si>
  <si>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</si>
  <si>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</si>
  <si>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</si>
  <si>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</si>
  <si>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</si>
  <si>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</si>
  <si>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</si>
  <si>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</si>
  <si>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</si>
  <si>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</si>
  <si>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</si>
  <si>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</si>
  <si>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</si>
  <si>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</si>
  <si>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</si>
  <si>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</si>
  <si>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</si>
  <si>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</si>
  <si>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</si>
  <si>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</si>
  <si>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</si>
  <si>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</si>
  <si>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</si>
  <si>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</si>
  <si>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</si>
  <si>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</si>
  <si>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</si>
  <si>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</si>
  <si>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</si>
  <si>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</si>
  <si>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</si>
  <si>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</si>
  <si>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</si>
  <si>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</si>
  <si>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</si>
  <si>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</si>
  <si>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</si>
  <si>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</si>
  <si>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</si>
  <si>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</si>
  <si>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</si>
  <si>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</si>
  <si>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</si>
  <si>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</si>
  <si>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</si>
  <si>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</si>
  <si>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</si>
  <si>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</si>
  <si>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</si>
  <si>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</si>
  <si>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</si>
  <si>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</si>
  <si>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</si>
  <si>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</si>
  <si>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</si>
  <si>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</si>
  <si>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</si>
  <si>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</si>
  <si>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</si>
  <si>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</si>
  <si>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</si>
  <si>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</si>
  <si>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</si>
  <si>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</si>
  <si>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</si>
  <si>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</si>
  <si>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</si>
  <si>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</si>
  <si>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</si>
  <si>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</si>
  <si>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</si>
  <si>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</si>
  <si>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</si>
  <si>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</si>
  <si>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</si>
  <si>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</si>
  <si>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</si>
  <si>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</si>
  <si>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</si>
  <si>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</si>
  <si>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</si>
  <si>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</si>
  <si>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</si>
  <si>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</si>
  <si>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</si>
  <si>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</si>
  <si>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</si>
  <si>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</si>
  <si>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</si>
  <si>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</si>
  <si>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</si>
  <si>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</si>
  <si>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</si>
  <si>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</si>
  <si>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</si>
  <si>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</si>
  <si>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</si>
  <si>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</si>
  <si>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</si>
  <si>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</si>
  <si>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</si>
  <si>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</si>
  <si>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</si>
  <si>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</si>
  <si>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</si>
  <si>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</si>
  <si>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</si>
  <si>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</si>
  <si>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</si>
  <si>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</si>
  <si>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</si>
  <si>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</si>
  <si>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</si>
  <si>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</si>
  <si>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</si>
  <si>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</si>
  <si>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</si>
  <si>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</si>
  <si>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</si>
  <si>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</si>
  <si>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</si>
  <si>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</si>
  <si>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</si>
  <si>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</si>
  <si>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</si>
  <si>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</si>
  <si>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</si>
  <si>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</si>
  <si>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</si>
  <si>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</si>
  <si>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</si>
  <si>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</si>
  <si>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</si>
  <si>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</si>
  <si>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</si>
  <si>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</si>
  <si>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</si>
  <si>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</si>
  <si>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</si>
  <si>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</si>
  <si>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</si>
  <si>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</si>
  <si>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</si>
  <si>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</si>
  <si>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</si>
  <si>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</si>
  <si>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</si>
  <si>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</si>
  <si>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</si>
  <si>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</si>
  <si>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</si>
  <si>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</si>
  <si>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</si>
  <si>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</si>
  <si>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</si>
  <si>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</si>
  <si>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</si>
  <si>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</si>
  <si>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</si>
  <si>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</si>
  <si>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</si>
  <si>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</si>
  <si>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</si>
  <si>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</si>
  <si>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</si>
  <si>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</si>
  <si>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</si>
  <si>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</si>
  <si>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</si>
  <si>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</si>
  <si>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</si>
  <si>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</si>
  <si>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</si>
  <si>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</si>
  <si>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</si>
  <si>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</si>
  <si>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</si>
  <si>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</si>
  <si>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</si>
  <si>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</si>
  <si>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</si>
  <si>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</si>
  <si>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</si>
  <si>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</si>
  <si>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</si>
  <si>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</si>
  <si>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</si>
  <si>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</si>
  <si>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</si>
  <si>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</si>
  <si>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</si>
  <si>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</si>
  <si>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</si>
  <si>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</si>
  <si>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</si>
  <si>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</si>
  <si>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</si>
  <si>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</si>
  <si>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</si>
  <si>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</si>
  <si>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</si>
  <si>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</si>
  <si>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</si>
  <si>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</si>
  <si>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</si>
  <si>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</si>
  <si>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</si>
  <si>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</si>
  <si>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</si>
  <si>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</si>
  <si>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</si>
  <si>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</si>
  <si>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</si>
  <si>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</si>
  <si>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</si>
  <si>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</si>
  <si>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</si>
  <si>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</si>
  <si>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</si>
  <si>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</si>
  <si>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</si>
  <si>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</si>
  <si>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</si>
  <si>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</si>
  <si>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</si>
  <si>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</si>
  <si>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</si>
  <si>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</si>
  <si>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</si>
  <si>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</si>
  <si>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</si>
  <si>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</si>
  <si>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</si>
  <si>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</si>
  <si>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</si>
  <si>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</si>
  <si>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</si>
  <si>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</si>
  <si>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</si>
  <si>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</si>
  <si>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</si>
  <si>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</si>
  <si>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</si>
  <si>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</si>
  <si>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</si>
  <si>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</si>
  <si>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</si>
  <si>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</si>
  <si>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</si>
  <si>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</si>
  <si>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</si>
  <si>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</si>
  <si>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</si>
  <si>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</si>
  <si>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</si>
  <si>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</si>
  <si>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</si>
  <si>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</si>
  <si>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</si>
  <si>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</si>
  <si>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</si>
  <si>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</si>
  <si>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</si>
  <si>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</si>
  <si>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</si>
  <si>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</si>
  <si>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</si>
  <si>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</si>
  <si>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</si>
  <si>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</si>
  <si>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</si>
  <si>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</si>
  <si>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</si>
  <si>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</si>
  <si>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</si>
  <si>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</si>
  <si>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</si>
  <si>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</si>
  <si>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</si>
  <si>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</si>
  <si>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</si>
  <si>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</si>
  <si>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</si>
  <si>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</si>
  <si>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</si>
  <si>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</si>
  <si>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</si>
  <si>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</si>
  <si>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</si>
  <si>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</si>
  <si>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</si>
  <si>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</si>
  <si>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</si>
  <si>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</si>
  <si>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</si>
  <si>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</si>
  <si>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</si>
  <si>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</si>
  <si>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</si>
  <si>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</si>
  <si>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</si>
  <si>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</si>
  <si>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</si>
  <si>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</si>
  <si>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</si>
  <si>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</si>
  <si>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</si>
  <si>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</si>
  <si>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</si>
  <si>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</si>
  <si>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</si>
  <si>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</si>
  <si>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</si>
  <si>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</si>
  <si>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</si>
  <si>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</si>
  <si>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</si>
  <si>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</si>
  <si>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</si>
  <si>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</si>
  <si>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</si>
  <si>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</si>
  <si>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</si>
  <si>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</si>
  <si>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</si>
  <si>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</si>
  <si>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</si>
  <si>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</si>
  <si>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</si>
  <si>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</si>
  <si>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</si>
  <si>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</si>
  <si>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</si>
  <si>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</si>
  <si>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</si>
  <si>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</si>
  <si>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</si>
  <si>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</si>
  <si>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</si>
  <si>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</si>
  <si>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</si>
  <si>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</si>
  <si>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</si>
  <si>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</si>
  <si>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</si>
  <si>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</si>
  <si>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</si>
  <si>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</si>
  <si>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</si>
  <si>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</si>
  <si>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</si>
  <si>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</si>
  <si>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</si>
  <si>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</si>
  <si>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</si>
  <si>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</si>
  <si>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</si>
  <si>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</si>
  <si>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</si>
  <si>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</si>
  <si>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</si>
  <si>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</si>
  <si>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</si>
  <si>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</si>
  <si>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</si>
  <si>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</si>
  <si>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</si>
  <si>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</si>
  <si>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</si>
  <si>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</si>
  <si>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</si>
  <si>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</si>
  <si>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</si>
  <si>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</si>
  <si>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</si>
  <si>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</si>
  <si>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</si>
  <si>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</si>
  <si>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</si>
  <si>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</si>
  <si>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</si>
  <si>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</si>
  <si>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</si>
  <si>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</si>
  <si>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</si>
  <si>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</si>
  <si>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</si>
  <si>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</si>
  <si>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</si>
  <si>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</si>
  <si>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</si>
  <si>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</si>
  <si>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</si>
  <si>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</si>
  <si>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</si>
  <si>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</si>
  <si>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</si>
  <si>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</si>
  <si>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</si>
  <si>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</si>
  <si>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</si>
  <si>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</si>
  <si>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</si>
  <si>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</si>
  <si>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</si>
  <si>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</si>
  <si>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</si>
  <si>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</si>
  <si>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</si>
  <si>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</si>
  <si>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</si>
  <si>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</si>
  <si>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</si>
  <si>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</si>
  <si>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</si>
  <si>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</si>
  <si>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</si>
  <si>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</si>
  <si>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</si>
  <si>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</si>
  <si>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</si>
  <si>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</si>
  <si>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</si>
  <si>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</si>
  <si>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</si>
  <si>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</si>
  <si>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</si>
  <si>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</si>
  <si>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</si>
  <si>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</si>
  <si>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</si>
  <si>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</si>
  <si>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</si>
  <si>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</si>
  <si>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</si>
  <si>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</si>
  <si>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</si>
  <si>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</si>
  <si>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</si>
  <si>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</si>
  <si>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</si>
  <si>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</si>
  <si>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</si>
  <si>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</si>
  <si>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</si>
  <si>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</si>
  <si>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</si>
  <si>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</si>
  <si>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</si>
  <si>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</si>
  <si>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</si>
  <si>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</si>
  <si>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</si>
  <si>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</si>
  <si>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</si>
  <si>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</si>
  <si>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</si>
  <si>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</si>
  <si>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</si>
  <si>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</si>
  <si>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</si>
  <si>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</si>
  <si>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</si>
  <si>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</si>
  <si>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</si>
  <si>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</si>
  <si>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</si>
  <si>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</si>
  <si>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</si>
  <si>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</si>
  <si>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</si>
  <si>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</si>
  <si>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</si>
  <si>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</si>
  <si>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</si>
  <si>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</si>
  <si>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</si>
  <si>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</si>
  <si>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</si>
  <si>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</si>
  <si>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</si>
  <si>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</si>
  <si>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</si>
  <si>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</si>
  <si>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</si>
  <si>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</si>
  <si>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</si>
  <si>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</si>
  <si>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</si>
  <si>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</si>
  <si>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</si>
  <si>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</si>
  <si>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</si>
  <si>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</si>
  <si>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</si>
  <si>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</si>
  <si>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</si>
  <si>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</si>
  <si>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</si>
  <si>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</si>
  <si>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</si>
  <si>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</si>
  <si>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</si>
  <si>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</si>
  <si>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</si>
  <si>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</si>
  <si>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</si>
  <si>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</si>
  <si>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</si>
  <si>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</si>
  <si>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</si>
  <si>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</si>
  <si>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</si>
  <si>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</si>
  <si>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</si>
  <si>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</si>
  <si>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</si>
  <si>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</si>
  <si>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</si>
  <si>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</si>
  <si>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</si>
  <si>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</si>
  <si>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</si>
  <si>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</si>
  <si>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</si>
  <si>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</si>
  <si>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</si>
  <si>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</si>
  <si>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</si>
  <si>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</si>
  <si>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</si>
  <si>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</si>
  <si>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</si>
  <si>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</si>
  <si>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</si>
  <si>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</si>
  <si>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</si>
  <si>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</si>
  <si>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</si>
  <si>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</si>
  <si>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</si>
  <si>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</si>
  <si>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</si>
  <si>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</si>
  <si>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</si>
  <si>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</si>
  <si>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</si>
  <si>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</si>
  <si>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</si>
  <si>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</si>
  <si>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</si>
  <si>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</si>
  <si>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</si>
  <si>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</si>
  <si>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</si>
  <si>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</si>
  <si>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</si>
  <si>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</si>
  <si>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</si>
  <si>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</si>
  <si>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</si>
  <si>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</si>
  <si>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</si>
  <si>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</si>
  <si>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</si>
  <si>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</si>
  <si>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</si>
  <si>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</si>
  <si>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</si>
  <si>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</si>
  <si>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</si>
  <si>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</si>
  <si>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</si>
  <si>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</si>
  <si>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</si>
  <si>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</si>
  <si>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</si>
  <si>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</si>
  <si>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</si>
  <si>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</si>
  <si>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</si>
  <si>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</si>
  <si>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</si>
  <si>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</si>
  <si>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</si>
  <si>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</si>
  <si>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</si>
  <si>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</si>
  <si>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</si>
  <si>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</si>
  <si>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</si>
  <si>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</si>
  <si>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</si>
  <si>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</si>
  <si>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</si>
  <si>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</si>
  <si>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</si>
  <si>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</si>
  <si>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</si>
  <si>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</si>
  <si>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</si>
  <si>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</si>
  <si>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</si>
  <si>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</si>
  <si>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</si>
  <si>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</si>
  <si>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</si>
  <si>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</si>
  <si>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</si>
  <si>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</si>
  <si>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</si>
  <si>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</si>
  <si>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</si>
  <si>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</si>
  <si>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</si>
  <si>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</si>
  <si>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</si>
  <si>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</si>
  <si>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</si>
  <si>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</si>
  <si>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</si>
  <si>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</si>
  <si>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</si>
  <si>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</si>
  <si>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</si>
  <si>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</si>
  <si>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</si>
  <si>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</si>
  <si>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</si>
  <si>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</si>
  <si>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</si>
  <si>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</si>
  <si>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</si>
  <si>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</si>
  <si>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</si>
  <si>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</si>
  <si>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</si>
  <si>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</si>
  <si>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</si>
  <si>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</si>
  <si>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</si>
  <si>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</si>
  <si>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</si>
  <si>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</si>
  <si>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</si>
  <si>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</si>
  <si>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</si>
  <si>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</si>
  <si>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</si>
  <si>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</si>
  <si>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</si>
  <si>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</si>
  <si>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</si>
  <si>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</si>
  <si>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</si>
  <si>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</si>
  <si>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</si>
  <si>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</si>
  <si>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</si>
  <si>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</si>
  <si>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</si>
  <si>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</si>
  <si>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</si>
  <si>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</si>
  <si>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</si>
  <si>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</si>
  <si>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</si>
  <si>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</si>
  <si>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</si>
  <si>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</si>
  <si>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</si>
  <si>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</si>
  <si>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</si>
  <si>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</si>
  <si>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</si>
  <si>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</si>
  <si>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</si>
  <si>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</si>
  <si>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</si>
  <si>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</si>
  <si>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</si>
  <si>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</si>
  <si>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</si>
  <si>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</si>
  <si>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</si>
  <si>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</si>
  <si>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</si>
  <si>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</si>
  <si>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</si>
  <si>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</si>
  <si>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</si>
  <si>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</si>
  <si>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</si>
  <si>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</si>
  <si>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</si>
  <si>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</si>
  <si>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</si>
  <si>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</si>
  <si>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</si>
  <si>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</si>
  <si>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</si>
  <si>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</si>
  <si>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</si>
  <si>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</si>
  <si>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</si>
  <si>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</si>
  <si>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</si>
  <si>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</si>
  <si>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</si>
  <si>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</si>
  <si>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</si>
  <si>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</si>
  <si>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</si>
  <si>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</si>
  <si>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</si>
  <si>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</si>
  <si>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</si>
  <si>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</si>
  <si>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</si>
  <si>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</si>
  <si>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</si>
  <si>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</si>
  <si>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</si>
  <si>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</si>
  <si>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</si>
  <si>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</si>
  <si>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</si>
  <si>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</si>
  <si>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</si>
  <si>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</si>
  <si>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</si>
  <si>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</si>
  <si>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</si>
  <si>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</si>
  <si>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</si>
  <si>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</si>
  <si>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</si>
  <si>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</si>
  <si>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</si>
  <si>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</si>
  <si>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</si>
  <si>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</si>
  <si>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</si>
  <si>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</si>
  <si>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</si>
  <si>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</si>
  <si>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</si>
  <si>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</si>
  <si>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</si>
  <si>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</si>
  <si>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</si>
  <si>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</si>
  <si>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</si>
  <si>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</si>
  <si>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</si>
  <si>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</si>
  <si>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</si>
  <si>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</si>
  <si>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</si>
  <si>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</si>
  <si>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</si>
  <si>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</si>
  <si>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</si>
  <si>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</si>
  <si>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</si>
  <si>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</si>
  <si>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</si>
  <si>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</si>
  <si>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</si>
  <si>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</si>
  <si>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</si>
  <si>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</si>
  <si>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</si>
  <si>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</si>
  <si>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</si>
  <si>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</si>
  <si>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</si>
  <si>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</si>
  <si>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</si>
  <si>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</si>
  <si>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</si>
  <si>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</si>
  <si>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</si>
  <si>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</si>
  <si>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</si>
  <si>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</si>
  <si>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</si>
  <si>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</si>
  <si>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</si>
  <si>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</si>
  <si>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</si>
  <si>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</si>
  <si>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</si>
  <si>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</si>
  <si>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</si>
  <si>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</si>
  <si>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</si>
  <si>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</si>
  <si>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</si>
  <si>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</si>
  <si>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</si>
  <si>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</si>
  <si>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</si>
  <si>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</si>
  <si>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</si>
  <si>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</si>
  <si>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</si>
  <si>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</si>
  <si>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</si>
  <si>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</si>
  <si>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</si>
  <si>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</si>
  <si>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</si>
  <si>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</si>
  <si>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</si>
  <si>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</si>
  <si>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</si>
  <si>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</si>
  <si>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</si>
  <si>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</si>
  <si>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</si>
  <si>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</si>
  <si>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</si>
  <si>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</si>
  <si>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</si>
  <si>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</si>
  <si>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</si>
  <si>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</si>
  <si>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</si>
  <si>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</si>
  <si>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</si>
  <si>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</si>
  <si>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</si>
  <si>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</si>
  <si>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</si>
  <si>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</si>
  <si>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</si>
  <si>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</si>
  <si>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</si>
  <si>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</si>
  <si>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</si>
  <si>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</si>
  <si>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</si>
  <si>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</si>
  <si>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</si>
  <si>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</si>
  <si>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</si>
  <si>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</si>
  <si>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</si>
  <si>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</si>
  <si>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</si>
  <si>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</si>
  <si>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</si>
  <si>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</si>
  <si>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</si>
  <si>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</si>
  <si>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</si>
  <si>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</si>
  <si>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</si>
  <si>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</si>
  <si>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</si>
  <si>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</si>
  <si>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</si>
  <si>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</si>
  <si>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</si>
  <si>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</si>
  <si>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</si>
  <si>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</si>
  <si>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</si>
  <si>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</si>
  <si>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</si>
  <si>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</si>
  <si>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</si>
  <si>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</si>
  <si>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</si>
  <si>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</si>
  <si>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</si>
  <si>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</si>
  <si>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</si>
  <si>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</si>
  <si>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</si>
  <si>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</si>
  <si>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</si>
  <si>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</si>
  <si>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</si>
  <si>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</si>
  <si>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</si>
  <si>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</si>
  <si>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</si>
  <si>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</si>
  <si>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</si>
  <si>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</si>
  <si>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</si>
  <si>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</si>
  <si>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</si>
  <si>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</si>
  <si>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</si>
  <si>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</si>
  <si>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</si>
  <si>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</si>
  <si>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</si>
  <si>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</si>
  <si>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</si>
  <si>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</si>
  <si>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</si>
  <si>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</si>
  <si>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</si>
  <si>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</si>
  <si>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</si>
  <si>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</si>
  <si>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</si>
  <si>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</si>
  <si>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</si>
  <si>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</si>
  <si>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</si>
  <si>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</si>
  <si>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</si>
  <si>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</si>
  <si>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</si>
  <si>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</si>
  <si>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</si>
  <si>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</si>
  <si>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</si>
  <si>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</si>
  <si>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</si>
  <si>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</si>
  <si>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</si>
  <si>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</si>
  <si>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</si>
  <si>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</si>
  <si>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</si>
  <si>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</si>
  <si>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</si>
  <si>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</si>
  <si>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</si>
  <si>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</si>
  <si>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</si>
  <si>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</si>
  <si>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</si>
  <si>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</si>
  <si>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</si>
  <si>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</si>
  <si>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</si>
  <si>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</si>
  <si>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</si>
  <si>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</si>
  <si>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</si>
  <si>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</si>
  <si>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</si>
  <si>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</si>
  <si>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</si>
  <si>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</si>
  <si>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</si>
  <si>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</si>
  <si>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</si>
  <si>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</si>
  <si>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</si>
  <si>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</si>
  <si>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</si>
  <si>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</si>
  <si>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</si>
  <si>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</si>
  <si>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</si>
  <si>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</si>
  <si>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</si>
  <si>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</si>
  <si>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</si>
  <si>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</si>
  <si>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</si>
  <si>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</si>
  <si>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</si>
  <si>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</si>
  <si>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</si>
  <si>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</si>
  <si>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</si>
  <si>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</si>
  <si>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</si>
  <si>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</si>
  <si>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</si>
  <si>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</si>
  <si>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</si>
  <si>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</si>
  <si>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</si>
  <si>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</si>
  <si>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</si>
  <si>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</si>
  <si>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</si>
  <si>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</si>
  <si>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</si>
  <si>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</si>
  <si>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</si>
  <si>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</si>
  <si>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</si>
  <si>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</si>
  <si>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</si>
  <si>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</si>
  <si>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</si>
  <si>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</si>
  <si>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</si>
  <si>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</si>
  <si>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</si>
  <si>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</si>
  <si>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</si>
  <si>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</si>
  <si>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</si>
  <si>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</si>
  <si>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</si>
  <si>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</si>
  <si>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</si>
  <si>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</si>
  <si>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</si>
  <si>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</si>
  <si>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</si>
  <si>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</si>
  <si>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</si>
  <si>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</si>
  <si>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</si>
  <si>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</si>
  <si>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</si>
  <si>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</si>
  <si>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</si>
  <si>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</si>
  <si>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</si>
  <si>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</si>
  <si>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</si>
  <si>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</si>
  <si>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</si>
  <si>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</si>
  <si>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</si>
  <si>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</si>
  <si>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</si>
  <si>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</si>
  <si>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</si>
  <si>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</si>
  <si>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</si>
  <si>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</si>
  <si>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</si>
  <si>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</si>
  <si>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</si>
  <si>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</si>
  <si>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</si>
  <si>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</si>
  <si>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</si>
  <si>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</si>
  <si>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</si>
  <si>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</si>
  <si>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</si>
  <si>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</si>
  <si>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</si>
  <si>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</si>
  <si>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</si>
  <si>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</si>
  <si>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</si>
  <si>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</si>
  <si>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</si>
  <si>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</si>
  <si>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</si>
  <si>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</si>
  <si>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</si>
  <si>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</si>
  <si>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</si>
  <si>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</si>
  <si>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</si>
  <si>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</si>
  <si>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</si>
  <si>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</si>
  <si>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</si>
  <si>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</si>
  <si>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</si>
  <si>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</si>
  <si>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</si>
  <si>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</si>
  <si>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</si>
  <si>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</si>
  <si>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</si>
  <si>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</si>
  <si>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</si>
  <si>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</si>
  <si>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</si>
  <si>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</si>
  <si>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</si>
  <si>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</si>
  <si>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</si>
  <si>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</si>
  <si>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</si>
  <si>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</si>
  <si>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</si>
  <si>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</si>
  <si>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</si>
  <si>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</si>
  <si>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</si>
  <si>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</si>
  <si>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</si>
  <si>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</si>
  <si>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</si>
  <si>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</si>
  <si>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</si>
  <si>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</si>
  <si>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</si>
  <si>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</si>
  <si>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</si>
  <si>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</si>
  <si>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</si>
  <si>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</si>
  <si>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</si>
  <si>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</si>
  <si>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</si>
  <si>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</si>
  <si>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</si>
  <si>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</si>
  <si>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</si>
  <si>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</si>
  <si>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</si>
  <si>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</si>
  <si>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</si>
  <si>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</si>
  <si>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</si>
  <si>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</si>
  <si>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</si>
  <si>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</si>
  <si>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</si>
  <si>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</si>
  <si>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</si>
  <si>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</si>
  <si>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</si>
  <si>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</si>
  <si>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</si>
  <si>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</si>
  <si>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</si>
  <si>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</si>
  <si>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</si>
  <si>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</si>
  <si>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</si>
  <si>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</si>
  <si>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</si>
  <si>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</si>
  <si>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</si>
  <si>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</si>
  <si>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</si>
  <si>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</si>
  <si>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</si>
  <si>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</si>
  <si>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</si>
  <si>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</si>
  <si>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</si>
  <si>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</si>
  <si>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</si>
  <si>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</si>
  <si>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</si>
  <si>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</si>
  <si>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</si>
  <si>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</si>
  <si>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</si>
  <si>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</si>
  <si>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</si>
  <si>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</si>
  <si>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</si>
  <si>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</si>
  <si>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</si>
  <si>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</si>
  <si>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</si>
  <si>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</si>
  <si>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</si>
  <si>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</si>
  <si>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</si>
  <si>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</si>
  <si>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</si>
  <si>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</si>
  <si>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</si>
  <si>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</si>
  <si>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</si>
  <si>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</si>
  <si>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</si>
  <si>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</si>
  <si>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</si>
  <si>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</si>
  <si>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</si>
  <si>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</si>
  <si>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</si>
  <si>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</si>
  <si>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</si>
  <si>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</si>
  <si>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</si>
  <si>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</si>
  <si>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</si>
  <si>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</si>
  <si>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</si>
  <si>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</si>
  <si>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</si>
  <si>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</si>
  <si>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</si>
  <si>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</si>
  <si>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</si>
  <si>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</si>
  <si>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</si>
  <si>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</si>
  <si>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</si>
  <si>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</si>
  <si>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</si>
  <si>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</si>
  <si>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</si>
  <si>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</si>
  <si>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</si>
  <si>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</si>
  <si>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</si>
  <si>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</si>
  <si>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</si>
  <si>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</si>
  <si>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</si>
  <si>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</si>
  <si>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</si>
  <si>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</si>
  <si>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</si>
  <si>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</si>
  <si>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</si>
  <si>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</si>
  <si>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</si>
  <si>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</si>
  <si>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</si>
  <si>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</si>
  <si>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</si>
  <si>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</si>
  <si>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</si>
  <si>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</si>
  <si>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</si>
  <si>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</si>
  <si>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</si>
  <si>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</si>
  <si>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</si>
  <si>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</si>
  <si>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</si>
  <si>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</si>
  <si>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</si>
  <si>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</si>
  <si>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</si>
  <si>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</si>
  <si>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</si>
  <si>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</si>
  <si>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</si>
  <si>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</si>
  <si>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</si>
  <si>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</si>
  <si>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</si>
  <si>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</si>
  <si>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</si>
  <si>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</si>
  <si>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</si>
  <si>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</si>
  <si>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</si>
  <si>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</si>
  <si>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</si>
  <si>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</si>
  <si>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</si>
  <si>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</si>
  <si>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</si>
  <si>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</si>
  <si>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</si>
  <si>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</si>
  <si>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</si>
  <si>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</si>
  <si>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</si>
  <si>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</si>
  <si>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</si>
  <si>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</si>
  <si>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</si>
  <si>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</si>
  <si>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</si>
  <si>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</si>
  <si>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</si>
  <si>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</si>
  <si>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</si>
  <si>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</si>
  <si>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</si>
  <si>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</si>
  <si>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</si>
  <si>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</si>
  <si>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</si>
  <si>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</si>
  <si>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</si>
  <si>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</si>
  <si>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</si>
  <si>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</si>
  <si>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</si>
  <si>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</si>
  <si>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</si>
  <si>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</si>
  <si>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</si>
  <si>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</si>
  <si>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</si>
  <si>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</si>
  <si>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</si>
  <si>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</si>
  <si>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</si>
  <si>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</si>
  <si>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</si>
  <si>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</si>
  <si>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</si>
  <si>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</si>
  <si>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</si>
  <si>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</si>
  <si>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</si>
  <si>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</si>
  <si>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</si>
  <si>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</si>
  <si>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</si>
  <si>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</si>
  <si>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</si>
  <si>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</si>
  <si>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</si>
  <si>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</si>
  <si>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</si>
  <si>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</si>
  <si>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</si>
  <si>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</si>
  <si>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</si>
  <si>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</si>
  <si>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</si>
  <si>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</si>
  <si>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</si>
  <si>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</si>
  <si>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</si>
  <si>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</si>
  <si>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</si>
  <si>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</si>
  <si>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</si>
  <si>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</si>
  <si>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</si>
  <si>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</si>
  <si>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</si>
  <si>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</si>
  <si>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</si>
  <si>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</si>
  <si>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</si>
  <si>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</si>
  <si>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</si>
  <si>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</si>
  <si>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</si>
  <si>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</si>
  <si>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</si>
  <si>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</si>
  <si>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</si>
  <si>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</si>
  <si>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</si>
  <si>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</si>
  <si>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</si>
  <si>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</si>
  <si>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</si>
  <si>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</si>
  <si>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</si>
  <si>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</si>
  <si>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</si>
  <si>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</si>
  <si>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</si>
  <si>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</si>
  <si>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</si>
  <si>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</si>
  <si>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</si>
  <si>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</si>
  <si>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</si>
  <si>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</si>
  <si>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</si>
  <si>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</si>
  <si>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</si>
  <si>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</si>
  <si>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</si>
  <si>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</si>
  <si>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</si>
  <si>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</si>
  <si>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</si>
  <si>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</si>
  <si>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</si>
  <si>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</si>
  <si>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</si>
  <si>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</si>
  <si>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</si>
  <si>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</si>
  <si>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</si>
  <si>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</si>
  <si>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</si>
  <si>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</si>
  <si>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</si>
  <si>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</si>
  <si>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</si>
  <si>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</si>
  <si>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</si>
  <si>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</si>
  <si>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</si>
  <si>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</si>
  <si>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</si>
  <si>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</si>
  <si>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</si>
  <si>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</si>
  <si>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</si>
  <si>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</si>
  <si>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</si>
  <si>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</si>
  <si>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</si>
  <si>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</si>
  <si>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</si>
  <si>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</si>
  <si>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</si>
  <si>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</si>
  <si>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</si>
  <si>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</si>
  <si>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</si>
  <si>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</si>
  <si>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</si>
  <si>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</si>
  <si>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</si>
  <si>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</si>
  <si>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</si>
  <si>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</si>
  <si>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</si>
  <si>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</si>
  <si>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</si>
  <si>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</si>
  <si>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</si>
  <si>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</si>
  <si>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</si>
  <si>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</si>
  <si>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</si>
  <si>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</si>
  <si>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</si>
  <si>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</si>
  <si>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</si>
  <si>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</si>
  <si>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</si>
  <si>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</si>
  <si>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</si>
  <si>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</si>
  <si>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</si>
  <si>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</si>
  <si>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</si>
  <si>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</si>
  <si>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</si>
  <si>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</si>
  <si>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</si>
  <si>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</si>
  <si>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</si>
  <si>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</si>
  <si>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</si>
  <si>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</si>
  <si>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</si>
  <si>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</si>
  <si>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</si>
  <si>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</si>
  <si>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</si>
  <si>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</si>
  <si>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</si>
  <si>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</si>
  <si>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</si>
  <si>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</si>
  <si>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</si>
  <si>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</si>
  <si>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</si>
  <si>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</si>
  <si>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</si>
  <si>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</si>
  <si>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</si>
  <si>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</si>
  <si>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</si>
  <si>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</si>
  <si>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</si>
  <si>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</si>
  <si>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</si>
  <si>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</si>
  <si>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</si>
  <si>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</si>
  <si>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</si>
  <si>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</si>
  <si>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</si>
  <si>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</si>
  <si>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</si>
  <si>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</si>
  <si>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</si>
  <si>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</si>
  <si>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</si>
  <si>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</si>
  <si>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</si>
  <si>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</si>
  <si>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</si>
  <si>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</si>
  <si>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</si>
  <si>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</si>
  <si>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</si>
  <si>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</si>
  <si>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</si>
  <si>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</si>
  <si>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</si>
  <si>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</si>
  <si>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</si>
  <si>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</si>
  <si>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</si>
  <si>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</si>
  <si>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</si>
  <si>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</si>
  <si>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</si>
  <si>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</si>
  <si>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</si>
  <si>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</si>
  <si>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</si>
  <si>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</si>
  <si>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</si>
  <si>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</si>
  <si>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</si>
  <si>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</si>
  <si>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</si>
  <si>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</si>
  <si>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</si>
  <si>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</si>
  <si>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</si>
  <si>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</si>
  <si>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</si>
  <si>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</si>
  <si>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</si>
  <si>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</si>
  <si>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</si>
  <si>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</si>
  <si>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</si>
  <si>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</si>
  <si>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</si>
  <si>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</si>
  <si>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</si>
  <si>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</si>
  <si>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</si>
  <si>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</si>
  <si>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</si>
  <si>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</si>
  <si>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</si>
  <si>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</si>
  <si>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</si>
  <si>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</si>
  <si>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</si>
  <si>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</si>
  <si>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</si>
  <si>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</si>
  <si>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</si>
  <si>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</si>
  <si>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</si>
  <si>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</si>
  <si>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</si>
  <si>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</si>
  <si>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</si>
  <si>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</si>
  <si>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</si>
  <si>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</si>
  <si>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</si>
  <si>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</si>
  <si>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</si>
  <si>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</si>
  <si>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</si>
  <si>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</si>
  <si>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</si>
  <si>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</si>
  <si>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</si>
  <si>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</si>
  <si>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</si>
  <si>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</si>
  <si>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</si>
  <si>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</si>
  <si>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</si>
  <si>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</si>
  <si>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</si>
  <si>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</si>
  <si>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</si>
  <si>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</si>
  <si>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</si>
  <si>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</si>
  <si>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</si>
  <si>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</si>
  <si>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</si>
  <si>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</si>
  <si>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</si>
  <si>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</si>
  <si>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</si>
  <si>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</si>
  <si>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</si>
  <si>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</si>
  <si>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</si>
  <si>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</si>
  <si>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</si>
  <si>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</si>
  <si>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</si>
  <si>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</si>
  <si>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</si>
  <si>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</si>
  <si>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</si>
  <si>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</si>
  <si>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</si>
  <si>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</si>
  <si>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</si>
  <si>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</si>
  <si>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</si>
  <si>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</si>
  <si>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</si>
  <si>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</si>
  <si>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</si>
  <si>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</si>
  <si>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</si>
  <si>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</si>
  <si>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</si>
  <si>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</si>
  <si>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</si>
  <si>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</si>
  <si>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</si>
  <si>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</si>
  <si>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</si>
  <si>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</si>
  <si>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</si>
  <si>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</si>
  <si>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</si>
  <si>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</si>
  <si>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</si>
  <si>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</si>
  <si>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</si>
  <si>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</si>
  <si>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</si>
  <si>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</si>
  <si>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</si>
  <si>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</si>
  <si>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</si>
  <si>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</si>
  <si>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</si>
  <si>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</si>
  <si>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</si>
  <si>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</si>
  <si>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</si>
  <si>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</si>
  <si>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</si>
  <si>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</si>
  <si>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</si>
  <si>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</si>
  <si>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</si>
  <si>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</si>
  <si>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</si>
  <si>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</si>
  <si>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</si>
  <si>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</si>
  <si>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</si>
  <si>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</si>
  <si>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</si>
  <si>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</si>
  <si>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</si>
  <si>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</si>
  <si>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</si>
  <si>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</si>
  <si>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</si>
  <si>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</si>
  <si>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</si>
  <si>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</si>
  <si>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</si>
  <si>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</si>
  <si>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</si>
  <si>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</si>
  <si>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</si>
  <si>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</si>
  <si>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</si>
  <si>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</si>
  <si>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</si>
  <si>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</si>
  <si>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</si>
  <si>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</si>
  <si>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</si>
  <si>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</si>
  <si>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</si>
  <si>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</si>
  <si>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</si>
  <si>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</si>
  <si>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</si>
  <si>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</si>
  <si>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</si>
  <si>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</si>
  <si>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</si>
  <si>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</si>
  <si>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</si>
  <si>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</si>
  <si>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</si>
  <si>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</si>
  <si>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</si>
  <si>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</si>
  <si>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</si>
  <si>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</si>
  <si>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</si>
  <si>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</si>
  <si>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</si>
  <si>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</si>
  <si>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</si>
  <si>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</si>
  <si>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</si>
  <si>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</si>
  <si>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</si>
  <si>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</si>
  <si>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</si>
  <si>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</si>
  <si>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</si>
  <si>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</si>
  <si>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</si>
  <si>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</si>
  <si>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</si>
  <si>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</si>
  <si>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</si>
  <si>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</si>
  <si>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</si>
  <si>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</si>
  <si>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</si>
  <si>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</si>
  <si>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</si>
  <si>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</si>
  <si>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</si>
  <si>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</si>
  <si>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</si>
  <si>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</si>
  <si>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</si>
  <si>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</si>
  <si>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</si>
  <si>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</si>
  <si>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</si>
  <si>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</si>
  <si>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</si>
  <si>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</si>
  <si>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</si>
  <si>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</si>
  <si>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</si>
  <si>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</si>
  <si>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</si>
  <si>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</si>
  <si>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</si>
  <si>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</si>
  <si>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</si>
  <si>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</si>
  <si>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</si>
  <si>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</si>
  <si>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</si>
  <si>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</si>
  <si>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</si>
  <si>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</si>
  <si>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</si>
  <si>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</si>
  <si>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</si>
  <si>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</si>
  <si>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</si>
  <si>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</si>
  <si>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</si>
  <si>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</si>
  <si>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</si>
  <si>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</si>
  <si>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</si>
  <si>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</si>
  <si>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</si>
  <si>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</si>
  <si>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</si>
  <si>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</si>
  <si>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</si>
  <si>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</si>
  <si>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</si>
  <si>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</si>
  <si>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</si>
  <si>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</si>
  <si>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</si>
  <si>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</si>
  <si>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</si>
  <si>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</si>
  <si>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</si>
  <si>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</si>
  <si>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</si>
  <si>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</si>
  <si>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</si>
  <si>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</si>
  <si>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</si>
  <si>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</si>
  <si>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</si>
  <si>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</si>
  <si>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</si>
  <si>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</si>
  <si>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</si>
  <si>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</si>
  <si>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</si>
  <si>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</si>
  <si>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</si>
  <si>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</si>
  <si>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</si>
  <si>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</si>
  <si>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</si>
  <si>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</si>
  <si>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</si>
  <si>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</si>
  <si>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</si>
  <si>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</si>
  <si>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</si>
  <si>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</si>
  <si>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</si>
  <si>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</si>
  <si>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</si>
  <si>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</si>
  <si>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</si>
  <si>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</si>
  <si>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</si>
  <si>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</si>
  <si>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</si>
  <si>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</si>
  <si>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</si>
  <si>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</si>
  <si>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</si>
  <si>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</si>
  <si>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</si>
  <si>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</si>
  <si>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</si>
  <si>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</si>
  <si>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</si>
  <si>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</si>
  <si>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</si>
  <si>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</si>
  <si>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</si>
  <si>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</si>
  <si>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</si>
  <si>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</si>
  <si>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</si>
  <si>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</si>
  <si>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</si>
  <si>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</si>
  <si>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</si>
  <si>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</si>
  <si>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</si>
  <si>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</si>
  <si>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</si>
  <si>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</si>
  <si>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</si>
  <si>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</si>
  <si>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</si>
  <si>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</si>
  <si>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</si>
  <si>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</si>
  <si>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</si>
  <si>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</si>
  <si>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</si>
  <si>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</si>
  <si>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</si>
  <si>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</si>
  <si>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</si>
  <si>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</si>
  <si>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</si>
  <si>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</si>
  <si>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</si>
  <si>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</si>
  <si>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</si>
  <si>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</si>
  <si>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</si>
  <si>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</si>
  <si>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</si>
  <si>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</si>
  <si>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</si>
  <si>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</si>
  <si>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</si>
  <si>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</si>
  <si>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</si>
  <si>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</si>
  <si>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</si>
  <si>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</si>
  <si>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</si>
  <si>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</si>
  <si>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</si>
  <si>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</si>
  <si>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</si>
  <si>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</si>
  <si>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</si>
  <si>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</si>
  <si>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</si>
  <si>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</si>
  <si>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</si>
  <si>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</si>
  <si>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</si>
  <si>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</si>
  <si>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</si>
  <si>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</si>
  <si>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</si>
  <si>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</si>
  <si>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</si>
  <si>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</si>
  <si>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</si>
  <si>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</si>
  <si>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</si>
  <si>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</si>
  <si>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</si>
  <si>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</si>
  <si>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</si>
  <si>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</si>
  <si>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</si>
  <si>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</si>
  <si>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</si>
  <si>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</si>
  <si>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</si>
  <si>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</si>
  <si>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</si>
  <si>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</si>
  <si>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</si>
  <si>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</si>
  <si>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</si>
  <si>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</si>
  <si>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</si>
  <si>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</si>
  <si>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</si>
  <si>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</si>
  <si>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</si>
  <si>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</si>
  <si>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</si>
  <si>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</si>
  <si>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</si>
  <si>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</si>
  <si>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</si>
  <si>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</si>
  <si>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</si>
  <si>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</si>
  <si>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</si>
  <si>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</si>
  <si>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</si>
  <si>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</si>
  <si>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</si>
  <si>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</si>
  <si>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</si>
  <si>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</si>
  <si>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</si>
  <si>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</si>
  <si>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</si>
  <si>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</si>
  <si>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</si>
  <si>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</si>
  <si>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</si>
  <si>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</si>
  <si>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</si>
  <si>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</si>
  <si>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</si>
  <si>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</si>
  <si>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</si>
  <si>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</si>
  <si>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</si>
  <si>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</si>
  <si>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</si>
  <si>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</si>
  <si>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</si>
  <si>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</si>
  <si>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</si>
  <si>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</si>
  <si>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</si>
  <si>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</si>
  <si>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</si>
  <si>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</si>
  <si>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</si>
  <si>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</si>
  <si>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</si>
  <si>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</si>
  <si>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</si>
  <si>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</si>
  <si>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</si>
  <si>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</si>
  <si>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</si>
  <si>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</si>
  <si>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</si>
  <si>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</si>
  <si>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</si>
  <si>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</si>
  <si>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</si>
  <si>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</si>
  <si>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</si>
  <si>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</si>
  <si>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</si>
  <si>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</si>
  <si>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</si>
  <si>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</si>
  <si>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</si>
  <si>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</si>
  <si>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</si>
  <si>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</si>
  <si>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</si>
  <si>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</si>
  <si>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</si>
  <si>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</si>
  <si>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</si>
  <si>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</si>
  <si>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</si>
  <si>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</si>
  <si>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</si>
  <si>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</si>
  <si>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</si>
  <si>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</si>
  <si>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</si>
  <si>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</si>
  <si>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</si>
  <si>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</si>
  <si>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</si>
  <si>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</si>
  <si>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</si>
  <si>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</si>
  <si>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</si>
  <si>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</si>
  <si>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</si>
  <si>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</si>
  <si>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</si>
  <si>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</si>
  <si>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</si>
  <si>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</si>
  <si>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</si>
  <si>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</si>
  <si>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</si>
  <si>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</si>
  <si>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</si>
  <si>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</si>
  <si>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</si>
  <si>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</si>
  <si>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</si>
  <si>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</si>
  <si>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</si>
  <si>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</si>
  <si>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</si>
  <si>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</si>
  <si>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</si>
  <si>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</si>
  <si>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</si>
  <si>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</si>
  <si>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</si>
  <si>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</si>
  <si>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</si>
  <si>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</si>
  <si>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</si>
  <si>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</si>
  <si>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</si>
  <si>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</si>
  <si>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</si>
  <si>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</si>
  <si>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</si>
  <si>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</si>
  <si>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</si>
  <si>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</si>
  <si>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</si>
  <si>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</si>
  <si>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</si>
  <si>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</si>
  <si>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</si>
  <si>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</si>
  <si>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</si>
  <si>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</si>
  <si>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</si>
  <si>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</si>
  <si>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</si>
  <si>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</si>
  <si>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</si>
  <si>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</si>
  <si>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</si>
  <si>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</si>
  <si>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</si>
  <si>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</si>
  <si>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</si>
  <si>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</si>
  <si>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</si>
  <si>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</si>
  <si>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</si>
  <si>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</si>
  <si>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</si>
  <si>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</si>
  <si>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</si>
  <si>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</si>
  <si>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</si>
  <si>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</si>
  <si>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</si>
  <si>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</si>
  <si>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</si>
  <si>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</si>
  <si>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</si>
  <si>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</si>
  <si>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</si>
  <si>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</si>
  <si>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</si>
  <si>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</si>
  <si>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</si>
  <si>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</si>
  <si>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</si>
  <si>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</si>
  <si>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</si>
  <si>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</si>
  <si>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</si>
  <si>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</si>
  <si>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</si>
  <si>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</si>
  <si>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</si>
  <si>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</si>
  <si>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</si>
  <si>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</si>
  <si>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</si>
  <si>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</si>
  <si>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</si>
  <si>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</si>
  <si>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</si>
  <si>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</si>
  <si>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</si>
  <si>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</si>
  <si>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</si>
  <si>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</si>
  <si>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</si>
  <si>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</si>
  <si>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</si>
  <si>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</si>
  <si>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</si>
  <si>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</si>
  <si>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</si>
  <si>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</si>
  <si>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</si>
  <si>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</si>
  <si>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</si>
  <si>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</si>
  <si>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</si>
  <si>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</si>
  <si>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</si>
  <si>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</si>
  <si>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</si>
  <si>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</si>
  <si>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</si>
  <si>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</si>
  <si>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</si>
  <si>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</si>
  <si>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</si>
  <si>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</si>
  <si>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</si>
  <si>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</si>
  <si>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</si>
  <si>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</si>
  <si>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</si>
  <si>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</si>
  <si>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</si>
  <si>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</si>
  <si>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</si>
  <si>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</si>
  <si>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</si>
  <si>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</si>
  <si>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</si>
  <si>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</si>
  <si>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</si>
  <si>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</si>
  <si>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</si>
  <si>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</si>
  <si>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</si>
  <si>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</si>
  <si>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</si>
  <si>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</si>
  <si>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</si>
  <si>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</si>
  <si>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</si>
  <si>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</si>
  <si>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</si>
  <si>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</si>
  <si>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</si>
  <si>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</si>
  <si>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</si>
  <si>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</si>
  <si>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</si>
  <si>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</si>
  <si>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</si>
  <si>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</si>
  <si>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</si>
  <si>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</si>
  <si>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</si>
  <si>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</si>
  <si>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</si>
  <si>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</si>
  <si>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</si>
  <si>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</si>
  <si>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</si>
  <si>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</si>
  <si>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</si>
  <si>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</si>
  <si>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</si>
  <si>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</si>
  <si>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</si>
  <si>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</si>
  <si>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</si>
  <si>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</si>
  <si>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</si>
  <si>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</si>
  <si>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</si>
  <si>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</si>
  <si>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</si>
  <si>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</si>
  <si>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</si>
  <si>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</si>
  <si>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</si>
  <si>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</si>
  <si>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</si>
  <si>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</si>
  <si>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</si>
  <si>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</si>
  <si>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</si>
  <si>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</si>
  <si>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</si>
  <si>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</si>
  <si>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</si>
  <si>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</si>
  <si>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</si>
  <si>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</si>
  <si>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</si>
  <si>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</si>
  <si>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</si>
  <si>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</si>
  <si>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</si>
  <si>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</si>
  <si>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</si>
  <si>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</si>
  <si>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</si>
  <si>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</si>
  <si>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</si>
  <si>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</si>
  <si>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</si>
  <si>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</si>
  <si>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</si>
  <si>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</si>
  <si>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</si>
  <si>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</si>
  <si>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</si>
  <si>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</si>
  <si>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</si>
  <si>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</si>
  <si>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</si>
  <si>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</si>
  <si>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</si>
  <si>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</si>
  <si>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</si>
  <si>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</si>
  <si>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</si>
  <si>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</si>
  <si>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</si>
  <si>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</si>
  <si>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</si>
  <si>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</si>
  <si>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</si>
  <si>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</si>
  <si>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</si>
  <si>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</si>
  <si>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</si>
  <si>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</si>
  <si>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</si>
  <si>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</si>
  <si>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</si>
  <si>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</si>
  <si>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</si>
  <si>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</si>
  <si>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</si>
  <si>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</si>
  <si>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</si>
  <si>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</si>
  <si>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</si>
  <si>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</si>
  <si>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</si>
  <si>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</si>
  <si>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</si>
  <si>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</si>
  <si>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</si>
  <si>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</si>
  <si>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</si>
  <si>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</si>
  <si>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</si>
  <si>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</si>
  <si>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</si>
  <si>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</si>
  <si>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</si>
  <si>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</si>
  <si>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</si>
  <si>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</si>
  <si>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</si>
  <si>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</si>
  <si>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</si>
  <si>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</si>
  <si>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</si>
  <si>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</si>
  <si>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</si>
  <si>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</si>
  <si>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</si>
  <si>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</si>
  <si>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</si>
  <si>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</si>
  <si>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</si>
  <si>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</si>
  <si>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</si>
  <si>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</si>
  <si>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</si>
  <si>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</si>
  <si>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</si>
  <si>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</si>
  <si>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</si>
  <si>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</si>
  <si>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</si>
  <si>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</si>
  <si>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</si>
  <si>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</si>
  <si>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</si>
  <si>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</si>
  <si>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</si>
  <si>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</si>
  <si>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</si>
  <si>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</si>
  <si>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</si>
  <si>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</si>
  <si>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</si>
  <si>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</si>
  <si>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</si>
  <si>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</si>
  <si>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</si>
  <si>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</si>
  <si>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</si>
  <si>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</si>
  <si>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</si>
  <si>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</si>
  <si>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</si>
  <si>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</si>
  <si>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</si>
  <si>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</si>
  <si>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</si>
  <si>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</si>
  <si>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</si>
  <si>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</si>
  <si>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</si>
  <si>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</si>
  <si>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</si>
  <si>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</si>
  <si>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</si>
  <si>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</si>
  <si>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</si>
  <si>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</si>
  <si>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</si>
  <si>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</si>
  <si>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</si>
  <si>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</si>
  <si>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</si>
  <si>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</si>
  <si>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</si>
  <si>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</si>
  <si>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</si>
  <si>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</si>
  <si>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</si>
  <si>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</si>
  <si>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</si>
  <si>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</si>
  <si>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</si>
  <si>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</si>
  <si>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</si>
  <si>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</si>
  <si>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</si>
  <si>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</si>
  <si>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</si>
  <si>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</si>
  <si>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</si>
  <si>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</si>
  <si>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</si>
  <si>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</si>
  <si>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</si>
  <si>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</si>
  <si>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</si>
  <si>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</si>
  <si>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</si>
  <si>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</si>
  <si>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</si>
  <si>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</si>
  <si>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</si>
  <si>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</si>
  <si>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</si>
  <si>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</si>
  <si>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</si>
  <si>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</si>
  <si>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</si>
  <si>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</si>
  <si>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</si>
  <si>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</si>
  <si>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</si>
  <si>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</si>
  <si>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</si>
  <si>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</si>
  <si>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</si>
  <si>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</si>
  <si>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</si>
  <si>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</si>
  <si>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</si>
  <si>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</si>
  <si>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</si>
  <si>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</si>
  <si>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</si>
  <si>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</si>
  <si>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</si>
  <si>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</si>
  <si>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</si>
  <si>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</si>
  <si>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</si>
  <si>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</si>
  <si>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</si>
  <si>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</si>
  <si>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</si>
  <si>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</si>
  <si>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</si>
  <si>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</si>
  <si>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</si>
  <si>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</si>
  <si>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</si>
  <si>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</si>
  <si>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</si>
  <si>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</si>
  <si>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</si>
  <si>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</si>
  <si>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</si>
  <si>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</si>
  <si>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</si>
  <si>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</si>
  <si>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</si>
  <si>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</si>
  <si>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</si>
  <si>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</si>
  <si>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</si>
  <si>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</si>
  <si>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</si>
  <si>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</si>
  <si>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</si>
  <si>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</si>
  <si>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</si>
  <si>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</si>
  <si>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</si>
  <si>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</si>
  <si>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</si>
  <si>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</si>
  <si>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</si>
  <si>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</si>
  <si>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</si>
  <si>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</si>
  <si>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</si>
  <si>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</si>
  <si>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</si>
  <si>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</si>
  <si>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</si>
  <si>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</si>
  <si>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</si>
  <si>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</si>
  <si>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</si>
  <si>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</si>
  <si>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</si>
  <si>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</si>
  <si>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</si>
  <si>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</si>
  <si>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</si>
  <si>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</si>
  <si>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</si>
  <si>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</si>
  <si>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</si>
  <si>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</si>
  <si>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</si>
  <si>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</si>
  <si>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</si>
  <si>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</si>
  <si>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</si>
  <si>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</si>
  <si>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</si>
  <si>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</si>
  <si>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</si>
  <si>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</si>
  <si>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</si>
  <si>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</si>
  <si>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</si>
  <si>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</si>
  <si>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</si>
  <si>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</si>
  <si>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</si>
  <si>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</si>
  <si>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</si>
  <si>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</si>
  <si>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</si>
  <si>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</si>
  <si>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</si>
  <si>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</si>
  <si>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</si>
  <si>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</si>
  <si>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</si>
  <si>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</si>
  <si>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</si>
  <si>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</si>
  <si>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</si>
  <si>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</si>
  <si>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</si>
  <si>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</si>
  <si>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</si>
  <si>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</si>
  <si>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</si>
  <si>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</si>
  <si>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</si>
  <si>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</si>
  <si>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</si>
  <si>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</si>
  <si>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</si>
  <si>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</si>
  <si>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</si>
  <si>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</si>
  <si>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</si>
  <si>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</si>
  <si>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</si>
  <si>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</si>
  <si>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</si>
  <si>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</si>
  <si>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</si>
  <si>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</si>
  <si>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</si>
  <si>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</si>
  <si>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</si>
  <si>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</si>
  <si>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</si>
  <si>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</si>
  <si>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</si>
  <si>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</si>
  <si>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</si>
  <si>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</si>
  <si>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</si>
  <si>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</si>
  <si>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</si>
  <si>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</si>
  <si>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</si>
  <si>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</si>
  <si>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</si>
  <si>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</si>
  <si>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</si>
  <si>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</si>
  <si>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</si>
  <si>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</si>
  <si>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</si>
  <si>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</si>
  <si>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</si>
  <si>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</si>
  <si>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</si>
  <si>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</si>
  <si>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</si>
  <si>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</si>
  <si>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</si>
  <si>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</si>
  <si>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</si>
  <si>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</si>
  <si>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</si>
  <si>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</si>
  <si>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</si>
  <si>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</si>
  <si>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</si>
  <si>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</si>
  <si>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</si>
  <si>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</si>
  <si>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</si>
  <si>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</si>
  <si>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</si>
  <si>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</si>
  <si>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</si>
  <si>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</si>
  <si>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</si>
  <si>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</si>
  <si>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</si>
  <si>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</si>
  <si>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</si>
  <si>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</si>
  <si>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</si>
  <si>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</si>
  <si>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</si>
  <si>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</si>
  <si>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</si>
  <si>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</si>
  <si>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</si>
  <si>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</si>
  <si>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</si>
  <si>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</si>
  <si>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</si>
  <si>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</si>
  <si>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</si>
  <si>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</si>
  <si>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</si>
  <si>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</si>
  <si>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</si>
  <si>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</si>
  <si>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</si>
  <si>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</si>
  <si>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</si>
  <si>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</si>
  <si>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</si>
  <si>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</si>
  <si>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</si>
  <si>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</si>
  <si>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</si>
  <si>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</si>
  <si>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</si>
  <si>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</si>
  <si>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</si>
  <si>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</si>
  <si>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</si>
  <si>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</si>
  <si>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</si>
  <si>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</si>
  <si>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</si>
  <si>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</si>
  <si>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</si>
  <si>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</si>
  <si>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</si>
  <si>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</si>
  <si>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</si>
  <si>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</si>
  <si>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</si>
  <si>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</si>
  <si>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</si>
  <si>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</si>
  <si>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</si>
  <si>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</si>
  <si>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</si>
  <si>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</si>
  <si>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</si>
  <si>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</si>
  <si>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</si>
  <si>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</si>
  <si>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</si>
  <si>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</si>
  <si>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</si>
  <si>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</si>
  <si>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</si>
  <si>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</si>
  <si>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</si>
  <si>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</si>
  <si>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</si>
  <si>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</si>
  <si>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</si>
  <si>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</si>
  <si>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</si>
  <si>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</si>
  <si>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</si>
  <si>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</si>
  <si>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</si>
  <si>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</si>
  <si>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</si>
  <si>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</si>
  <si>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</si>
  <si>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</si>
  <si>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</si>
  <si>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</si>
  <si>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</si>
  <si>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</si>
  <si>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</si>
  <si>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</si>
  <si>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</si>
  <si>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</si>
  <si>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</si>
  <si>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</si>
  <si>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</si>
  <si>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</si>
  <si>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</si>
  <si>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</si>
  <si>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</si>
  <si>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</si>
  <si>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</si>
  <si>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</si>
  <si>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</si>
  <si>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</si>
  <si>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</si>
  <si>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</si>
  <si>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</si>
  <si>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</si>
  <si>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</si>
  <si>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</si>
  <si>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</si>
  <si>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</si>
  <si>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</si>
  <si>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</si>
  <si>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</si>
  <si>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</si>
  <si>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</si>
  <si>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</si>
  <si>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</si>
  <si>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</si>
  <si>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</si>
  <si>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</si>
  <si>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</si>
  <si>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</si>
  <si>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</si>
  <si>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</si>
  <si>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</si>
  <si>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</si>
  <si>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</si>
  <si>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</si>
  <si>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</si>
  <si>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</si>
  <si>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</si>
  <si>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</si>
  <si>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</si>
  <si>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</si>
  <si>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</si>
  <si>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</si>
  <si>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</si>
  <si>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</si>
  <si>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</si>
  <si>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</si>
  <si>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</si>
  <si>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</si>
  <si>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</si>
  <si>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</si>
  <si>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</si>
  <si>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</si>
  <si>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</si>
  <si>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</si>
  <si>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</si>
  <si>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</si>
  <si>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</si>
  <si>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</si>
  <si>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</si>
  <si>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</si>
  <si>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</si>
  <si>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</si>
  <si>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</si>
  <si>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</si>
  <si>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</si>
  <si>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</si>
  <si>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</si>
  <si>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</si>
  <si>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</si>
  <si>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</si>
  <si>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</si>
  <si>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</si>
  <si>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</si>
  <si>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</si>
  <si>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</si>
  <si>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</si>
  <si>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</si>
  <si>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</si>
  <si>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</si>
  <si>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</si>
  <si>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</si>
  <si>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</si>
  <si>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</si>
  <si>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</si>
  <si>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</si>
  <si>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</si>
  <si>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</si>
  <si>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</si>
  <si>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</si>
  <si>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</si>
  <si>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</si>
  <si>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</si>
  <si>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</si>
  <si>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</si>
  <si>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</si>
  <si>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</si>
  <si>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</si>
  <si>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</si>
  <si>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</si>
  <si>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</si>
  <si>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</si>
  <si>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</si>
  <si>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</si>
  <si>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</si>
  <si>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</si>
  <si>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</si>
  <si>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</si>
  <si>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</si>
  <si>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</si>
  <si>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</si>
  <si>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</si>
  <si>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</si>
  <si>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</si>
  <si>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</si>
  <si>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</si>
  <si>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</si>
  <si>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</si>
  <si>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</si>
  <si>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</si>
  <si>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</si>
  <si>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</si>
  <si>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</si>
  <si>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</si>
  <si>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</si>
  <si>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</si>
  <si>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</si>
  <si>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</si>
  <si>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</si>
  <si>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</si>
  <si>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</si>
  <si>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</si>
  <si>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</si>
  <si>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</si>
  <si>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</si>
  <si>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</si>
  <si>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</si>
  <si>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</si>
  <si>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</si>
  <si>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</si>
  <si>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</si>
  <si>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</si>
  <si>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</si>
  <si>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</si>
  <si>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</si>
  <si>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</si>
  <si>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</si>
  <si>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</si>
  <si>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</si>
  <si>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</si>
  <si>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</si>
  <si>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</si>
  <si>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</si>
  <si>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</si>
  <si>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</si>
  <si>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</si>
  <si>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</si>
  <si>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</si>
  <si>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</si>
  <si>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</si>
  <si>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</si>
  <si>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</si>
  <si>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</si>
  <si>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</si>
  <si>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</si>
  <si>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</si>
  <si>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</si>
  <si>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</si>
  <si>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</si>
  <si>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</si>
  <si>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</si>
  <si>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</si>
  <si>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</si>
  <si>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</si>
  <si>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</si>
  <si>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</si>
  <si>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</si>
  <si>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</si>
  <si>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</si>
  <si>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</si>
  <si>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</si>
  <si>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</si>
  <si>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</si>
  <si>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</si>
  <si>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</si>
  <si>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</si>
  <si>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</si>
  <si>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</si>
  <si>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</si>
  <si>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</si>
  <si>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</si>
  <si>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</si>
  <si>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</si>
  <si>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</si>
  <si>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</si>
  <si>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</si>
  <si>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</si>
  <si>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</si>
  <si>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</si>
  <si>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</si>
  <si>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</si>
  <si>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</si>
  <si>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</si>
  <si>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</si>
  <si>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</si>
  <si>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</si>
  <si>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</si>
  <si>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</si>
  <si>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</si>
  <si>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</si>
  <si>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</si>
  <si>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</si>
  <si>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</si>
  <si>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</si>
  <si>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</si>
  <si>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</si>
  <si>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</si>
  <si>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</si>
  <si>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</si>
  <si>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</si>
  <si>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</si>
  <si>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</si>
  <si>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</si>
  <si>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</si>
  <si>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</si>
  <si>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</si>
  <si>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</si>
  <si>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</si>
  <si>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</si>
  <si>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</si>
  <si>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</si>
  <si>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</si>
  <si>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</si>
  <si>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</si>
  <si>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</si>
  <si>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</si>
  <si>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</si>
  <si>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</si>
  <si>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</si>
  <si>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</si>
  <si>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</si>
  <si>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</si>
  <si>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</si>
  <si>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</si>
  <si>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</si>
  <si>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</si>
  <si>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</si>
  <si>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</si>
  <si>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</si>
  <si>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</si>
  <si>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</si>
  <si>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</si>
  <si>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</si>
  <si>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</si>
  <si>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</si>
  <si>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</si>
  <si>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</si>
  <si>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</si>
  <si>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</si>
  <si>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</si>
  <si>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</si>
  <si>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</si>
  <si>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</si>
  <si>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</si>
  <si>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</si>
  <si>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</si>
  <si>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</si>
  <si>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</si>
  <si>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</si>
  <si>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</si>
  <si>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</si>
  <si>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</si>
  <si>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</si>
  <si>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</si>
  <si>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</si>
  <si>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</si>
  <si>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</si>
  <si>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</si>
  <si>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</si>
  <si>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</si>
  <si>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</si>
  <si>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</si>
  <si>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</si>
  <si>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</si>
  <si>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</si>
  <si>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</si>
  <si>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</si>
  <si>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</si>
  <si>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</si>
  <si>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</si>
  <si>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</si>
  <si>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</si>
  <si>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</si>
  <si>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</si>
  <si>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</si>
  <si>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</si>
  <si>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</si>
  <si>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</si>
  <si>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</si>
  <si>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</si>
  <si>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</si>
  <si>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</si>
  <si>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</si>
  <si>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</si>
  <si>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</si>
  <si>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</si>
  <si>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</si>
  <si>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</si>
  <si>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</si>
  <si>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</si>
  <si>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</si>
  <si>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</si>
  <si>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</si>
  <si>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</si>
  <si>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</si>
  <si>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</si>
  <si>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</si>
  <si>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</si>
  <si>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</si>
  <si>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</si>
  <si>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</si>
  <si>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</si>
  <si>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</si>
  <si>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</si>
  <si>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</si>
  <si>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</si>
  <si>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</si>
  <si>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</si>
  <si>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</si>
  <si>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</si>
  <si>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</si>
  <si>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</si>
  <si>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</si>
  <si>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</si>
  <si>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</si>
  <si>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</si>
  <si>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</si>
  <si>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</si>
  <si>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</si>
  <si>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</si>
  <si>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</si>
  <si>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</si>
  <si>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</si>
  <si>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</si>
  <si>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</si>
  <si>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</si>
  <si>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</si>
  <si>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</si>
  <si>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</si>
  <si>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</si>
  <si>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</si>
  <si>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</si>
  <si>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</si>
  <si>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</si>
  <si>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</si>
  <si>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</si>
  <si>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</si>
  <si>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</si>
  <si>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</si>
  <si>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</si>
  <si>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</si>
  <si>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</si>
  <si>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</si>
  <si>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</si>
  <si>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</si>
  <si>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</si>
  <si>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</si>
  <si>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</si>
  <si>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</si>
  <si>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</si>
  <si>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</si>
  <si>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</si>
  <si>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</si>
  <si>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</si>
  <si>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</si>
  <si>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</si>
  <si>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</si>
  <si>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</si>
  <si>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</si>
  <si>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</si>
  <si>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</si>
  <si>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</si>
  <si>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</si>
  <si>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</si>
  <si>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</si>
  <si>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</si>
  <si>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</si>
  <si>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</si>
  <si>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</si>
  <si>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</si>
  <si>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</si>
  <si>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</si>
  <si>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</si>
  <si>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</si>
  <si>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</si>
  <si>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</si>
  <si>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</si>
  <si>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</si>
  <si>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</si>
  <si>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</si>
  <si>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</si>
  <si>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</si>
  <si>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</si>
  <si>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</si>
  <si>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</si>
  <si>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</si>
  <si>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</si>
  <si>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</si>
  <si>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</si>
  <si>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</si>
  <si>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</si>
  <si>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</si>
  <si>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</si>
  <si>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</si>
  <si>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</si>
  <si>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</si>
  <si>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</si>
  <si>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</si>
  <si>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</si>
  <si>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</si>
  <si>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</si>
  <si>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</si>
  <si>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</si>
  <si>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</si>
  <si>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</si>
  <si>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</si>
  <si>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</si>
  <si>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</si>
  <si>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</si>
  <si>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</si>
  <si>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</si>
  <si>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</si>
  <si>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</si>
  <si>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</si>
  <si>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</si>
  <si>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</si>
  <si>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</si>
  <si>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</si>
  <si>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</si>
  <si>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</si>
  <si>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</si>
  <si>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</si>
  <si>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</si>
  <si>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</si>
  <si>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</si>
  <si>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</si>
  <si>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</si>
  <si>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</si>
  <si>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</si>
  <si>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</si>
  <si>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</si>
  <si>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</si>
  <si>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</si>
  <si>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</si>
  <si>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</si>
  <si>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</si>
  <si>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</si>
  <si>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</si>
  <si>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</si>
  <si>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</si>
  <si>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</si>
  <si>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</si>
  <si>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</si>
  <si>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</si>
  <si>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</si>
  <si>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</si>
  <si>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</si>
  <si>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</si>
  <si>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</si>
  <si>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</si>
  <si>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</si>
  <si>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</si>
  <si>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</si>
  <si>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</si>
  <si>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</si>
  <si>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</si>
  <si>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</si>
  <si>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</si>
  <si>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</si>
  <si>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</si>
  <si>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</si>
  <si>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</si>
  <si>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</si>
  <si>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</si>
  <si>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</si>
  <si>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</si>
  <si>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</si>
  <si>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</si>
  <si>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</si>
  <si>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</si>
  <si>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</si>
  <si>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</si>
  <si>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</si>
  <si>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</si>
  <si>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</si>
  <si>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</si>
  <si>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</si>
  <si>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</si>
  <si>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</si>
  <si>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</si>
  <si>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</si>
  <si>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</si>
  <si>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</si>
  <si>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</si>
  <si>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</si>
  <si>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</si>
  <si>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</si>
  <si>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</si>
  <si>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</si>
  <si>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</si>
  <si>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</si>
  <si>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</si>
  <si>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</si>
  <si>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</si>
  <si>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</si>
  <si>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</si>
  <si>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</si>
  <si>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</si>
  <si>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</si>
  <si>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</si>
  <si>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</si>
  <si>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</si>
  <si>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</si>
  <si>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</si>
  <si>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</si>
  <si>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</si>
  <si>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</si>
  <si>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</si>
  <si>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</si>
  <si>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</si>
  <si>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</si>
  <si>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</si>
  <si>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</si>
  <si>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</si>
  <si>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</si>
  <si>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</si>
  <si>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</si>
  <si>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</si>
  <si>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</si>
  <si>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</si>
  <si>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</si>
  <si>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</si>
  <si>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</si>
  <si>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</si>
  <si>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</si>
  <si>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</si>
  <si>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</si>
  <si>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</si>
  <si>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</si>
  <si>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</si>
  <si>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</si>
  <si>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</si>
  <si>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</si>
  <si>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</si>
  <si>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</si>
  <si>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</si>
  <si>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</si>
  <si>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</si>
  <si>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</si>
  <si>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</si>
  <si>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</si>
  <si>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</si>
  <si>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</si>
  <si>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</si>
  <si>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</si>
  <si>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</si>
  <si>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</si>
  <si>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</si>
  <si>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</si>
  <si>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</si>
  <si>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</si>
  <si>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</si>
  <si>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</si>
  <si>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</si>
  <si>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</si>
  <si>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</si>
  <si>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</si>
  <si>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</si>
  <si>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</si>
  <si>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</si>
  <si>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</si>
  <si>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</si>
  <si>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</si>
  <si>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</si>
  <si>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</si>
  <si>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</si>
  <si>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</si>
  <si>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</si>
  <si>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</si>
  <si>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</si>
  <si>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</si>
  <si>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</si>
  <si>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</si>
  <si>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</si>
  <si>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</si>
  <si>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</si>
  <si>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</si>
  <si>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</si>
  <si>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</si>
  <si>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</si>
  <si>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</si>
  <si>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</si>
  <si>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</si>
  <si>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</si>
  <si>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</si>
  <si>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</si>
  <si>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</si>
  <si>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</si>
  <si>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</si>
  <si>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</si>
  <si>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</si>
  <si>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</si>
  <si>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</si>
  <si>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</si>
  <si>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</si>
  <si>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</si>
  <si>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</si>
  <si>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</si>
  <si>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</si>
  <si>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</si>
  <si>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</si>
  <si>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</si>
  <si>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</si>
  <si>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</si>
  <si>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</si>
  <si>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</si>
  <si>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</si>
  <si>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</si>
  <si>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</si>
  <si>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</si>
  <si>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</si>
  <si>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</si>
  <si>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</si>
  <si>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</si>
  <si>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</si>
  <si>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</si>
  <si>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</si>
  <si>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</si>
  <si>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</si>
  <si>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</si>
  <si>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</si>
  <si>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</si>
  <si>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</si>
  <si>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</si>
  <si>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</si>
  <si>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</si>
  <si>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</si>
  <si>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</si>
  <si>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</si>
  <si>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</si>
  <si>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</si>
  <si>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</si>
  <si>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</si>
  <si>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</si>
  <si>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</si>
  <si>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</si>
  <si>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</si>
  <si>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</si>
  <si>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</si>
  <si>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</si>
  <si>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</si>
  <si>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</si>
  <si>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</si>
  <si>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</si>
  <si>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</si>
  <si>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</si>
  <si>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</si>
  <si>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</si>
  <si>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</si>
  <si>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</si>
  <si>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</si>
  <si>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</si>
  <si>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</si>
  <si>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</si>
  <si>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</si>
  <si>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</si>
  <si>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</si>
  <si>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</si>
  <si>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</si>
  <si>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</si>
  <si>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</si>
  <si>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</si>
  <si>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</si>
  <si>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</si>
  <si>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</si>
  <si>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</si>
  <si>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</si>
  <si>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</si>
  <si>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</si>
  <si>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</si>
  <si>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</si>
  <si>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</si>
  <si>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</si>
  <si>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</si>
  <si>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</si>
  <si>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</si>
  <si>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</si>
  <si>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</si>
  <si>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</si>
  <si>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</si>
  <si>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</si>
  <si>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</si>
  <si>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</si>
  <si>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</si>
  <si>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</si>
  <si>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</si>
  <si>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</si>
  <si>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</si>
  <si>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</si>
  <si>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</si>
  <si>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</si>
  <si>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</si>
  <si>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</si>
  <si>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</si>
  <si>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</si>
  <si>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</si>
  <si>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</si>
  <si>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</si>
  <si>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</si>
  <si>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</si>
  <si>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</si>
  <si>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</si>
  <si>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</si>
  <si>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</si>
  <si>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</si>
  <si>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</si>
  <si>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</si>
  <si>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</si>
  <si>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</si>
  <si>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</si>
  <si>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</si>
  <si>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</si>
  <si>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</si>
  <si>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</si>
  <si>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</si>
  <si>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</si>
  <si>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</si>
  <si>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</si>
  <si>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</si>
  <si>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</si>
  <si>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</si>
  <si>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</si>
  <si>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</si>
  <si>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</si>
  <si>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</si>
  <si>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</si>
  <si>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</si>
  <si>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</si>
  <si>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</si>
  <si>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</si>
  <si>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</si>
  <si>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</si>
  <si>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</si>
  <si>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</si>
  <si>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</si>
  <si>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</si>
  <si>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</si>
  <si>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</si>
  <si>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</si>
  <si>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</si>
  <si>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</si>
  <si>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</si>
  <si>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</si>
  <si>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</si>
  <si>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</si>
  <si>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</si>
  <si>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</si>
  <si>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</si>
  <si>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</si>
  <si>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</si>
  <si>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</si>
  <si>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</si>
  <si>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</si>
  <si>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</si>
  <si>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</si>
  <si>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</si>
  <si>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</si>
  <si>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</si>
  <si>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</si>
  <si>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</si>
  <si>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</si>
  <si>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</si>
  <si>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</si>
  <si>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</si>
  <si>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</si>
  <si>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</si>
  <si>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</si>
  <si>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</si>
  <si>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</si>
  <si>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</si>
  <si>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</si>
  <si>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</si>
  <si>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</si>
  <si>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</si>
  <si>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</si>
  <si>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</si>
  <si>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</si>
  <si>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</si>
  <si>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</si>
  <si>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</si>
  <si>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</si>
  <si>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</si>
  <si>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</si>
  <si>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</si>
  <si>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</si>
  <si>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</si>
  <si>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</si>
  <si>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</si>
  <si>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</si>
  <si>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</si>
  <si>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</si>
  <si>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</si>
  <si>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</si>
  <si>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</si>
  <si>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</si>
  <si>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</si>
  <si>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</si>
  <si>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</si>
  <si>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</si>
  <si>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</si>
  <si>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</si>
  <si>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</si>
  <si>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</si>
  <si>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</si>
  <si>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</si>
  <si>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</si>
  <si>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</si>
  <si>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</si>
  <si>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</si>
  <si>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</si>
  <si>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</si>
  <si>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</si>
  <si>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</si>
  <si>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</si>
  <si>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</si>
  <si>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</si>
  <si>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</si>
  <si>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</si>
  <si>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</si>
  <si>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</si>
  <si>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</si>
  <si>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</si>
  <si>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</si>
  <si>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</si>
  <si>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</si>
  <si>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</si>
  <si>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</si>
  <si>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</si>
  <si>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</si>
  <si>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</si>
  <si>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</si>
  <si>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</si>
  <si>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</si>
  <si>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</si>
  <si>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</si>
  <si>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</si>
  <si>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</si>
  <si>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</si>
  <si>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</si>
  <si>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</si>
  <si>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</si>
  <si>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</si>
  <si>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</si>
  <si>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</si>
  <si>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</si>
  <si>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</si>
  <si>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</si>
  <si>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</si>
  <si>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</si>
  <si>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</si>
  <si>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</si>
  <si>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</si>
  <si>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</si>
  <si>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</si>
  <si>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</si>
  <si>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</si>
  <si>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</si>
  <si>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</si>
  <si>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</si>
  <si>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</si>
  <si>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</si>
  <si>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</si>
  <si>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</si>
  <si>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</si>
  <si>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</si>
  <si>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</si>
  <si>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</si>
  <si>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</si>
  <si>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</si>
  <si>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</si>
  <si>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</si>
  <si>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</si>
  <si>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</si>
  <si>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</si>
  <si>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</si>
  <si>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</si>
  <si>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</si>
  <si>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</si>
  <si>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</si>
  <si>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</si>
  <si>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</si>
  <si>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</si>
  <si>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</si>
  <si>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</si>
  <si>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</si>
  <si>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</si>
  <si>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</si>
  <si>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</si>
  <si>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</si>
  <si>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</si>
  <si>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</si>
  <si>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</si>
  <si>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</si>
  <si>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</si>
  <si>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</si>
  <si>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</si>
  <si>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</si>
  <si>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</si>
  <si>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</si>
  <si>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</si>
  <si>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</si>
  <si>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</si>
  <si>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</si>
  <si>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</si>
  <si>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</si>
  <si>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</si>
  <si>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</si>
  <si>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</si>
  <si>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</si>
  <si>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</si>
  <si>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</si>
  <si>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</si>
  <si>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</si>
  <si>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</si>
  <si>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</si>
  <si>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</si>
  <si>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</si>
  <si>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</si>
  <si>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</si>
  <si>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</si>
  <si>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</si>
  <si>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</si>
  <si>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</si>
  <si>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</si>
  <si>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</si>
  <si>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</si>
  <si>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</si>
  <si>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</si>
  <si>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</si>
  <si>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</si>
  <si>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</si>
  <si>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</si>
  <si>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</si>
  <si>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</si>
  <si>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</si>
  <si>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</si>
  <si>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</si>
  <si>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</si>
  <si>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</si>
  <si>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</si>
  <si>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</si>
  <si>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</si>
  <si>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</si>
  <si>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</si>
  <si>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</si>
  <si>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</si>
  <si>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</si>
  <si>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</si>
  <si>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</si>
  <si>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</si>
  <si>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</si>
  <si>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</si>
  <si>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</si>
  <si>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</si>
  <si>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</si>
  <si>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</si>
  <si>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</si>
  <si>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</si>
  <si>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</si>
  <si>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</si>
  <si>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</si>
  <si>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</si>
  <si>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</si>
  <si>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</si>
  <si>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</si>
  <si>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</si>
  <si>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</si>
  <si>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</si>
  <si>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</si>
  <si>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</si>
  <si>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</si>
  <si>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</si>
  <si>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</si>
  <si>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</si>
  <si>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</si>
  <si>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</si>
  <si>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</si>
  <si>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</si>
  <si>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</si>
  <si>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</si>
  <si>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</si>
  <si>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</si>
  <si>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</si>
  <si>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</si>
  <si>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</si>
  <si>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</si>
  <si>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</si>
  <si>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</si>
  <si>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</si>
  <si>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</si>
  <si>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</si>
  <si>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</si>
  <si>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</si>
  <si>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</si>
  <si>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</si>
  <si>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</si>
  <si>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</si>
  <si>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</si>
  <si>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</si>
  <si>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</si>
  <si>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</si>
  <si>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</si>
  <si>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</si>
  <si>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</si>
  <si>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</si>
  <si>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</si>
  <si>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</si>
  <si>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</si>
  <si>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</si>
  <si>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</si>
  <si>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</si>
  <si>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</si>
  <si>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</si>
  <si>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</si>
  <si>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</si>
  <si>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</si>
  <si>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</si>
  <si>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</si>
  <si>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</si>
  <si>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</si>
  <si>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</si>
  <si>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</si>
  <si>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</si>
  <si>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</si>
  <si>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</si>
  <si>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</si>
  <si>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</si>
  <si>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</si>
  <si>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</si>
  <si>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</si>
  <si>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</si>
  <si>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</si>
  <si>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</si>
  <si>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</si>
  <si>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</si>
  <si>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</si>
  <si>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</si>
  <si>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</si>
  <si>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</si>
  <si>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</si>
  <si>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</si>
  <si>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</si>
  <si>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</si>
  <si>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</si>
  <si>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</si>
  <si>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</si>
  <si>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</si>
  <si>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</si>
  <si>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</si>
  <si>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</si>
  <si>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</si>
  <si>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</si>
  <si>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</si>
  <si>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</si>
  <si>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</si>
  <si>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</si>
  <si>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</si>
  <si>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</si>
  <si>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</si>
  <si>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</si>
  <si>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</si>
  <si>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</si>
  <si>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</si>
  <si>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</si>
  <si>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</si>
  <si>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</si>
  <si>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</si>
  <si>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</si>
  <si>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</si>
  <si>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</si>
  <si>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</si>
  <si>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</si>
  <si>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</si>
  <si>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</si>
  <si>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</si>
  <si>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</si>
  <si>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</si>
  <si>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</si>
  <si>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</si>
  <si>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</si>
  <si>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</si>
  <si>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</si>
  <si>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</si>
  <si>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</si>
  <si>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</si>
  <si>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</si>
  <si>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</si>
  <si>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</si>
  <si>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</si>
  <si>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</si>
  <si>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</si>
  <si>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</si>
  <si>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</si>
  <si>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</si>
  <si>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</si>
  <si>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</si>
  <si>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</si>
  <si>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</si>
  <si>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</si>
  <si>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</si>
  <si>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</si>
  <si>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</si>
  <si>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</si>
  <si>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</si>
  <si>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</si>
  <si>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</si>
  <si>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</si>
  <si>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</si>
  <si>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</si>
  <si>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</si>
  <si>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</si>
  <si>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</si>
  <si>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</si>
  <si>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</si>
  <si>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</si>
  <si>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</si>
  <si>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</si>
  <si>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</si>
  <si>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</si>
  <si>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</si>
  <si>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</si>
  <si>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</si>
  <si>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</si>
  <si>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</si>
  <si>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</si>
  <si>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</si>
  <si>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</si>
  <si>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</si>
  <si>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</si>
  <si>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</si>
  <si>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</si>
  <si>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</si>
  <si>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</si>
  <si>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</si>
  <si>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</si>
  <si>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</si>
  <si>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</si>
  <si>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</si>
  <si>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</si>
  <si>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</si>
  <si>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</si>
  <si>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</si>
  <si>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</si>
  <si>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</si>
  <si>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</si>
  <si>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</si>
  <si>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</si>
  <si>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</si>
  <si>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</si>
  <si>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</si>
  <si>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</si>
  <si>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</si>
  <si>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</si>
  <si>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</si>
  <si>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</si>
  <si>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</si>
  <si>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</si>
  <si>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</si>
  <si>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</si>
  <si>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</si>
  <si>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</si>
  <si>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</si>
  <si>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</si>
  <si>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</si>
  <si>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</si>
  <si>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</si>
  <si>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</si>
  <si>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</si>
  <si>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</si>
  <si>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</si>
  <si>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</si>
  <si>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</si>
  <si>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</si>
  <si>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</si>
  <si>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</si>
  <si>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</si>
  <si>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</si>
  <si>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</si>
  <si>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</si>
  <si>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</si>
  <si>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</si>
  <si>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</si>
  <si>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</si>
  <si>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</si>
  <si>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</si>
  <si>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</si>
  <si>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</si>
  <si>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</si>
  <si>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</si>
  <si>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</si>
  <si>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</si>
  <si>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</si>
  <si>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</si>
  <si>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</si>
  <si>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</si>
  <si>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</si>
  <si>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</si>
  <si>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</si>
  <si>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</si>
  <si>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</si>
  <si>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</si>
  <si>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</si>
  <si>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</si>
  <si>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</si>
  <si>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</si>
  <si>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</si>
  <si>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</si>
  <si>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</si>
  <si>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</si>
  <si>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</si>
  <si>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</si>
  <si>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</si>
  <si>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</si>
  <si>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</si>
  <si>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</si>
  <si>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</si>
  <si>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</si>
  <si>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</si>
  <si>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</si>
  <si>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</si>
  <si>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</si>
  <si>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</si>
  <si>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</si>
  <si>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</si>
  <si>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</si>
  <si>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</si>
  <si>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</si>
  <si>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</si>
  <si>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</si>
  <si>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</si>
  <si>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</si>
  <si>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</si>
  <si>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</si>
  <si>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</si>
  <si>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</si>
  <si>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</si>
  <si>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</si>
  <si>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</si>
  <si>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</si>
  <si>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</si>
  <si>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</si>
  <si>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</si>
  <si>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</si>
  <si>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</si>
  <si>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</si>
  <si>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</si>
  <si>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</si>
  <si>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</si>
  <si>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</si>
  <si>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</si>
  <si>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</si>
  <si>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</si>
  <si>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</si>
  <si>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</si>
  <si>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</si>
  <si>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</si>
  <si>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</si>
  <si>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</si>
  <si>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</si>
  <si>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</si>
  <si>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</si>
  <si>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</si>
  <si>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</si>
  <si>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</si>
  <si>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</si>
  <si>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</si>
  <si>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</si>
  <si>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</si>
  <si>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</si>
  <si>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</si>
  <si>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</si>
  <si>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</si>
  <si>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</si>
  <si>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</si>
  <si>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</si>
  <si>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</si>
  <si>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</si>
  <si>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</si>
  <si>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</si>
  <si>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</si>
  <si>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</si>
  <si>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</si>
  <si>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</si>
  <si>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</si>
  <si>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</si>
  <si>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</si>
  <si>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</si>
  <si>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</si>
  <si>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</si>
  <si>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</si>
  <si>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</si>
  <si>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</si>
  <si>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</si>
  <si>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</si>
  <si>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</si>
  <si>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</si>
  <si>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</si>
  <si>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</si>
  <si>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</si>
  <si>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</si>
  <si>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</si>
  <si>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</si>
  <si>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</si>
  <si>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</si>
  <si>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</si>
  <si>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</si>
  <si>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</si>
  <si>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</si>
  <si>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</si>
  <si>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</si>
  <si>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</si>
  <si>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</si>
  <si>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</si>
  <si>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</si>
  <si>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</si>
  <si>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</si>
  <si>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</si>
  <si>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</si>
  <si>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</si>
  <si>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</si>
  <si>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</si>
  <si>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</si>
  <si>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</si>
  <si>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</si>
  <si>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</si>
  <si>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</si>
  <si>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</si>
  <si>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</si>
  <si>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</si>
  <si>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</si>
  <si>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</si>
  <si>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</si>
  <si>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</si>
  <si>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</si>
  <si>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</si>
  <si>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</si>
  <si>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</si>
  <si>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</si>
  <si>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</si>
  <si>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</si>
  <si>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</si>
  <si>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</si>
  <si>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</si>
  <si>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</si>
  <si>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</si>
  <si>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</si>
  <si>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</si>
  <si>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</si>
  <si>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</si>
  <si>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</si>
  <si>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</si>
  <si>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</si>
  <si>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</si>
  <si>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</si>
  <si>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</si>
  <si>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</si>
  <si>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</si>
  <si>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</si>
  <si>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</si>
  <si>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</si>
  <si>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</si>
  <si>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</si>
  <si>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</si>
  <si>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</si>
  <si>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</si>
  <si>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</si>
  <si>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</si>
  <si>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</si>
  <si>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</si>
  <si>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</si>
  <si>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</si>
  <si>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</si>
  <si>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</si>
  <si>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</si>
  <si>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</si>
  <si>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</si>
  <si>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</si>
  <si>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</si>
  <si>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</si>
  <si>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</si>
  <si>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</si>
  <si>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</si>
  <si>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</si>
  <si>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</si>
  <si>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</si>
  <si>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</si>
  <si>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</si>
  <si>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</si>
  <si>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</si>
  <si>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</si>
  <si>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</si>
  <si>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</si>
  <si>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</si>
  <si>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</si>
  <si>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</si>
  <si>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</si>
  <si>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</si>
  <si>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</si>
  <si>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</si>
  <si>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</si>
  <si>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</si>
  <si>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</si>
  <si>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</si>
  <si>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</si>
  <si>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</si>
  <si>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</si>
  <si>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</si>
  <si>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</si>
  <si>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</si>
  <si>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</si>
  <si>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</si>
  <si>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</si>
  <si>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</si>
  <si>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</si>
  <si>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</si>
  <si>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</si>
  <si>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</si>
  <si>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</si>
  <si>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</si>
  <si>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</si>
  <si>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</si>
  <si>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</si>
  <si>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</si>
  <si>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</si>
  <si>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</si>
  <si>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</si>
  <si>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</si>
  <si>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</si>
  <si>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</si>
  <si>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</si>
  <si>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</si>
  <si>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</si>
  <si>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</si>
  <si>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</si>
  <si>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</si>
  <si>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</si>
  <si>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</si>
  <si>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</si>
  <si>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</si>
  <si>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</si>
  <si>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</si>
  <si>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</si>
  <si>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</si>
  <si>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</si>
  <si>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</si>
  <si>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</si>
  <si>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</si>
  <si>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</si>
  <si>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</si>
  <si>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</si>
  <si>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</si>
  <si>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</si>
  <si>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</si>
  <si>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</si>
  <si>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</si>
  <si>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</si>
  <si>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</si>
  <si>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</si>
  <si>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</si>
  <si>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</si>
  <si>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</si>
  <si>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</si>
  <si>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</si>
  <si>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</si>
  <si>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</si>
  <si>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</si>
  <si>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</si>
  <si>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</si>
  <si>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</si>
  <si>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</si>
  <si>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</si>
  <si>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</si>
  <si>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</si>
  <si>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</si>
  <si>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</si>
  <si>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</si>
  <si>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</si>
  <si>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</si>
  <si>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</si>
  <si>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</si>
  <si>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</si>
  <si>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</si>
  <si>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</si>
  <si>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</si>
  <si>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</si>
  <si>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</si>
  <si>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</si>
  <si>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</si>
  <si>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</si>
  <si>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</si>
  <si>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</si>
  <si>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</si>
  <si>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</si>
  <si>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</si>
  <si>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</si>
  <si>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</si>
  <si>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</si>
  <si>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</si>
  <si>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</si>
  <si>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</si>
  <si>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</si>
  <si>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</si>
  <si>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</si>
  <si>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</si>
  <si>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</si>
  <si>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</si>
  <si>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</si>
  <si>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</si>
  <si>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</si>
  <si>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</si>
  <si>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</si>
  <si>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</si>
  <si>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</si>
  <si>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</si>
  <si>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</si>
  <si>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</si>
  <si>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</si>
  <si>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</si>
  <si>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</si>
  <si>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</si>
  <si>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</si>
  <si>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</si>
  <si>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</si>
  <si>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</si>
  <si>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</si>
  <si>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</si>
  <si>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</si>
  <si>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</si>
  <si>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</si>
  <si>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</si>
  <si>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</si>
  <si>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</si>
  <si>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</si>
  <si>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</si>
  <si>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</si>
  <si>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</si>
  <si>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</si>
  <si>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</si>
  <si>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</si>
  <si>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</si>
  <si>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</si>
  <si>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</si>
  <si>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</si>
  <si>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</si>
  <si>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</si>
  <si>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</si>
  <si>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</si>
  <si>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</si>
  <si>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</si>
  <si>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</si>
  <si>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</si>
  <si>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</si>
  <si>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</si>
  <si>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</si>
  <si>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</si>
  <si>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</si>
  <si>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</si>
  <si>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</si>
  <si>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</si>
  <si>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</si>
  <si>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</si>
  <si>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</si>
  <si>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</si>
  <si>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</si>
  <si>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</si>
  <si>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</si>
  <si>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</si>
  <si>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</si>
  <si>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</si>
  <si>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</si>
  <si>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</si>
  <si>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</si>
  <si>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</si>
  <si>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</si>
  <si>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</si>
  <si>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</si>
  <si>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</si>
  <si>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</si>
  <si>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</si>
  <si>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</si>
  <si>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</si>
  <si>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</si>
  <si>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</si>
  <si>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</si>
  <si>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</si>
  <si>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</si>
  <si>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</si>
  <si>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</si>
  <si>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</si>
  <si>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</si>
  <si>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</si>
  <si>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</si>
  <si>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</si>
  <si>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</si>
  <si>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</si>
  <si>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</si>
  <si>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</si>
  <si>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</si>
  <si>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</si>
  <si>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</si>
  <si>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</si>
  <si>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</si>
  <si>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</si>
  <si>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</si>
  <si>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</si>
  <si>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</si>
  <si>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</si>
  <si>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</si>
  <si>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</si>
  <si>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</si>
  <si>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</si>
  <si>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</si>
  <si>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</si>
  <si>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</si>
  <si>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</si>
  <si>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</si>
  <si>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</si>
  <si>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</si>
  <si>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</si>
  <si>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</si>
  <si>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</si>
  <si>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</si>
  <si>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</si>
  <si>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</si>
  <si>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</si>
  <si>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</si>
  <si>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</si>
  <si>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</si>
  <si>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</si>
  <si>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</si>
  <si>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</si>
  <si>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</si>
  <si>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</si>
  <si>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</si>
  <si>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</si>
  <si>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</si>
  <si>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</si>
  <si>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</si>
  <si>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</si>
  <si>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</si>
  <si>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</si>
  <si>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</si>
  <si>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</si>
  <si>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</si>
  <si>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</si>
  <si>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</si>
  <si>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</si>
  <si>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</si>
  <si>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</si>
  <si>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</si>
  <si>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</si>
  <si>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</si>
  <si>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</si>
  <si>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</si>
  <si>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</si>
  <si>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</si>
  <si>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</si>
  <si>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</si>
  <si>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</si>
  <si>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</si>
  <si>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</si>
  <si>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</si>
  <si>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</si>
  <si>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</si>
  <si>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</si>
  <si>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</si>
  <si>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</si>
  <si>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</si>
  <si>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</si>
  <si>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</si>
  <si>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</si>
  <si>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</si>
  <si>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</si>
  <si>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</si>
  <si>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</si>
  <si>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</si>
  <si>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</si>
  <si>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</si>
  <si>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</si>
  <si>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</si>
  <si>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</si>
  <si>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</si>
  <si>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</si>
  <si>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</si>
  <si>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</si>
  <si>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</si>
  <si>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</si>
  <si>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</si>
  <si>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</si>
  <si>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</si>
  <si>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</si>
  <si>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</si>
  <si>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</si>
  <si>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</si>
  <si>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</si>
  <si>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</si>
  <si>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</si>
  <si>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</si>
  <si>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</si>
  <si>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</si>
  <si>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</si>
  <si>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</si>
  <si>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</si>
  <si>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</si>
  <si>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</si>
  <si>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</si>
  <si>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</si>
  <si>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</si>
  <si>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</si>
  <si>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</si>
  <si>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</si>
  <si>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</si>
  <si>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</si>
  <si>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</si>
  <si>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</si>
  <si>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</si>
  <si>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</si>
  <si>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</si>
  <si>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</si>
  <si>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</si>
  <si>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</si>
  <si>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</si>
  <si>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</si>
  <si>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</si>
  <si>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</si>
  <si>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</si>
  <si>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</si>
  <si>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</si>
  <si>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</si>
  <si>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</si>
  <si>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</si>
  <si>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</si>
  <si>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</si>
  <si>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</si>
  <si>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</si>
  <si>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</si>
  <si>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</si>
  <si>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</si>
  <si>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</si>
  <si>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</si>
  <si>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</si>
  <si>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</si>
  <si>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</si>
  <si>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</si>
  <si>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</si>
  <si>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</si>
  <si>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</si>
  <si>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</si>
  <si>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</si>
  <si>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</si>
  <si>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</si>
  <si>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</si>
  <si>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</si>
  <si>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</si>
  <si>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</si>
  <si>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</si>
  <si>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</si>
  <si>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</si>
  <si>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</si>
  <si>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</si>
  <si>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</si>
  <si>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</si>
  <si>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</si>
  <si>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</si>
  <si>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</si>
  <si>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</si>
  <si>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</si>
  <si>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</si>
  <si>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</si>
  <si>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</si>
  <si>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</si>
  <si>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</si>
  <si>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</si>
  <si>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</si>
  <si>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</si>
  <si>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</si>
  <si>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</si>
  <si>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</si>
  <si>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</si>
  <si>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</si>
  <si>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</si>
  <si>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</si>
  <si>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</si>
  <si>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</si>
  <si>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</si>
  <si>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</si>
  <si>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</si>
  <si>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</si>
  <si>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</si>
  <si>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</si>
  <si>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</si>
  <si>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</si>
  <si>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</si>
  <si>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</si>
  <si>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</si>
  <si>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</si>
  <si>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</si>
  <si>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</si>
  <si>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</si>
  <si>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</si>
  <si>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</si>
  <si>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</si>
  <si>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</si>
  <si>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</si>
  <si>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</si>
  <si>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</si>
  <si>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</si>
  <si>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</si>
  <si>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</si>
  <si>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</si>
  <si>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</si>
  <si>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</si>
  <si>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</si>
  <si>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</si>
  <si>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</si>
  <si>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</si>
  <si>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</si>
  <si>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</si>
  <si>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</si>
  <si>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</si>
  <si>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</si>
  <si>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</si>
  <si>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</si>
  <si>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</si>
  <si>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</si>
  <si>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</si>
  <si>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</si>
  <si>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</si>
  <si>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</si>
  <si>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</si>
  <si>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</si>
  <si>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</si>
  <si>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</si>
  <si>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</si>
  <si>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</si>
  <si>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</si>
  <si>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</si>
  <si>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</si>
  <si>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</si>
  <si>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</si>
  <si>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</si>
  <si>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</si>
  <si>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</si>
  <si>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</si>
  <si>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</si>
  <si>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</si>
  <si>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</si>
  <si>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</si>
  <si>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</si>
  <si>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</si>
  <si>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</si>
  <si>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</si>
  <si>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</si>
  <si>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</si>
  <si>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</si>
  <si>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</si>
  <si>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</si>
  <si>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</si>
  <si>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</si>
  <si>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</si>
  <si>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</si>
  <si>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</si>
  <si>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</si>
  <si>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</si>
  <si>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</si>
  <si>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</si>
  <si>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</si>
  <si>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</si>
  <si>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</si>
  <si>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</si>
  <si>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</si>
  <si>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</si>
  <si>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</si>
  <si>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</si>
  <si>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</si>
  <si>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</si>
  <si>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</si>
  <si>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</si>
  <si>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</si>
  <si>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</si>
  <si>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</si>
  <si>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</si>
  <si>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</si>
  <si>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</si>
  <si>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</si>
  <si>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</si>
  <si>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</si>
  <si>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</si>
  <si>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</si>
  <si>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</si>
  <si>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</si>
  <si>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</si>
  <si>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</si>
  <si>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</si>
  <si>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</si>
  <si>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</si>
  <si>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</si>
  <si>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</si>
  <si>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</si>
  <si>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</si>
  <si>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</si>
  <si>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</si>
  <si>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</si>
  <si>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</si>
  <si>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</si>
  <si>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</si>
  <si>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</si>
  <si>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</si>
  <si>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</si>
  <si>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</si>
  <si>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</si>
  <si>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</si>
  <si>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</si>
  <si>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</si>
  <si>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</si>
  <si>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</si>
  <si>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</si>
  <si>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</si>
  <si>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</si>
  <si>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</si>
  <si>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</si>
  <si>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</si>
  <si>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</si>
  <si>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</si>
  <si>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</si>
  <si>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</si>
  <si>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</si>
  <si>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</si>
  <si>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</si>
  <si>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</si>
  <si>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</si>
  <si>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</si>
  <si>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</si>
  <si>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</si>
  <si>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</si>
  <si>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</si>
  <si>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</si>
  <si>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</si>
  <si>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</si>
  <si>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</si>
  <si>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</si>
  <si>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</si>
  <si>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</si>
  <si>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</si>
  <si>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</si>
  <si>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</si>
  <si>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</si>
  <si>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</si>
  <si>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</si>
  <si>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</si>
  <si>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</si>
  <si>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</si>
  <si>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</si>
  <si>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</si>
  <si>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</si>
  <si>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</si>
  <si>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</si>
  <si>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</si>
  <si>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</si>
  <si>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</si>
  <si>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</si>
  <si>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</si>
  <si>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</si>
  <si>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</si>
  <si>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</si>
  <si>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</si>
  <si>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</si>
  <si>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</si>
  <si>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</si>
  <si>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</si>
  <si>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</si>
  <si>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</si>
  <si>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</si>
  <si>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</si>
  <si>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</si>
  <si>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</si>
  <si>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</si>
  <si>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</si>
  <si>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</si>
  <si>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</si>
  <si>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</si>
  <si>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</si>
  <si>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</si>
  <si>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</si>
  <si>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</si>
  <si>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</si>
  <si>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</si>
  <si>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</si>
  <si>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</si>
  <si>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</si>
  <si>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</si>
  <si>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</si>
  <si>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</si>
  <si>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</si>
  <si>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</si>
  <si>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</si>
  <si>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</si>
  <si>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</si>
  <si>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</si>
  <si>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</si>
  <si>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</si>
  <si>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</si>
  <si>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</si>
  <si>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</si>
  <si>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</si>
  <si>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</si>
  <si>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</si>
  <si>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</si>
  <si>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</si>
  <si>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</si>
  <si>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</si>
  <si>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</si>
  <si>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</si>
  <si>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</si>
  <si>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</si>
  <si>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</si>
  <si>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</si>
  <si>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</si>
  <si>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</si>
  <si>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</si>
  <si>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</si>
  <si>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</si>
  <si>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</si>
  <si>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</si>
  <si>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</si>
  <si>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</si>
  <si>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</si>
  <si>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</si>
  <si>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</si>
  <si>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</si>
  <si>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</si>
  <si>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</si>
  <si>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</si>
  <si>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</si>
  <si>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</si>
  <si>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</si>
  <si>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</si>
  <si>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</si>
  <si>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</si>
  <si>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</si>
  <si>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</si>
  <si>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</si>
  <si>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</si>
  <si>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</si>
  <si>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</si>
  <si>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</si>
  <si>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</si>
  <si>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</si>
  <si>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</si>
  <si>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</si>
  <si>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</si>
  <si>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</si>
  <si>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</si>
  <si>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</si>
  <si>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</si>
  <si>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</si>
  <si>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</si>
  <si>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</si>
  <si>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</si>
  <si>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</si>
  <si>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</si>
  <si>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</si>
  <si>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</si>
  <si>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</si>
  <si>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</si>
  <si>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</si>
  <si>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</si>
  <si>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</si>
  <si>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</si>
  <si>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</si>
  <si>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</si>
  <si>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</si>
  <si>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</si>
  <si>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</si>
  <si>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</si>
  <si>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</si>
  <si>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</si>
  <si>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</si>
  <si>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</si>
  <si>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</si>
  <si>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</si>
  <si>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</si>
  <si>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</si>
  <si>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</si>
  <si>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</si>
  <si>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</si>
  <si>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</si>
  <si>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</si>
  <si>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</si>
  <si>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</si>
  <si>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</si>
  <si>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</si>
  <si>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</si>
  <si>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</si>
  <si>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</si>
  <si>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</si>
  <si>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</si>
  <si>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</si>
  <si>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</si>
  <si>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</si>
  <si>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</si>
  <si>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</si>
  <si>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</si>
  <si>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</si>
  <si>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</si>
  <si>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</si>
  <si>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</si>
  <si>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</si>
  <si>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</si>
  <si>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</si>
  <si>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</si>
  <si>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</si>
  <si>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</si>
  <si>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</si>
  <si>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</si>
  <si>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</si>
  <si>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</si>
  <si>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</si>
  <si>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</si>
  <si>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</si>
  <si>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</si>
  <si>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</si>
  <si>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</si>
  <si>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</si>
  <si>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</si>
  <si>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</si>
  <si>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</si>
  <si>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</si>
  <si>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</si>
  <si>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</si>
  <si>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</si>
  <si>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</si>
  <si>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</si>
  <si>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</si>
  <si>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</si>
  <si>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</si>
  <si>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</si>
  <si>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</si>
  <si>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</si>
  <si>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</si>
  <si>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</si>
  <si>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</si>
  <si>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</si>
  <si>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</si>
  <si>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</si>
  <si>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</si>
  <si>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</si>
  <si>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</si>
  <si>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</si>
  <si>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</si>
  <si>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</si>
  <si>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</si>
  <si>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</si>
  <si>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</si>
  <si>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</si>
  <si>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</si>
  <si>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</si>
  <si>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</si>
  <si>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</si>
  <si>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</si>
  <si>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</si>
  <si>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</si>
  <si>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</si>
  <si>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</si>
  <si>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</si>
  <si>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</si>
  <si>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</si>
  <si>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</si>
  <si>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</si>
  <si>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</si>
  <si>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</si>
  <si>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</si>
  <si>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</si>
  <si>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</si>
  <si>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</si>
  <si>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</si>
  <si>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</si>
  <si>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</si>
  <si>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</si>
  <si>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</si>
  <si>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</si>
  <si>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</si>
  <si>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</si>
  <si>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</si>
  <si>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</si>
  <si>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</si>
  <si>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</si>
  <si>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</si>
  <si>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</si>
  <si>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</si>
  <si>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</si>
  <si>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</si>
  <si>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</si>
  <si>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</si>
  <si>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</si>
  <si>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</si>
  <si>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</si>
  <si>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</si>
  <si>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</si>
  <si>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</si>
  <si>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</si>
  <si>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</si>
  <si>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</si>
  <si>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</si>
  <si>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</si>
  <si>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</si>
  <si>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</si>
  <si>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</si>
  <si>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</si>
  <si>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</si>
  <si>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</si>
  <si>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</si>
  <si>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</si>
  <si>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</si>
  <si>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</si>
  <si>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</si>
  <si>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</si>
  <si>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</si>
  <si>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</si>
  <si>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</si>
  <si>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</si>
  <si>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</si>
  <si>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</si>
  <si>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</si>
  <si>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</si>
  <si>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</si>
  <si>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</si>
  <si>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</si>
  <si>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</si>
  <si>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</si>
  <si>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</si>
  <si>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</si>
  <si>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</si>
  <si>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</si>
  <si>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</si>
  <si>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</si>
  <si>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</si>
  <si>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</si>
  <si>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</si>
  <si>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</si>
  <si>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</si>
  <si>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</si>
  <si>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</si>
  <si>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</si>
  <si>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</si>
  <si>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</si>
  <si>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</si>
  <si>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</si>
  <si>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</si>
  <si>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</si>
  <si>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</si>
  <si>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</si>
  <si>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</si>
  <si>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</si>
  <si>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</si>
  <si>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</si>
  <si>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</si>
  <si>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</si>
  <si>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</si>
  <si>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</si>
  <si>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</si>
  <si>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</si>
  <si>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</si>
  <si>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</si>
  <si>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</si>
  <si>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</si>
  <si>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</si>
  <si>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</si>
  <si>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</si>
  <si>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</si>
  <si>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</si>
  <si>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</si>
  <si>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</si>
  <si>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</si>
  <si>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</si>
  <si>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</si>
  <si>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</si>
  <si>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</si>
  <si>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</si>
  <si>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</si>
  <si>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</si>
  <si>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</si>
  <si>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</si>
  <si>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</si>
  <si>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</si>
  <si>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</si>
  <si>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</si>
  <si>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</si>
  <si>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</si>
  <si>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</si>
  <si>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</si>
  <si>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</si>
  <si>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</si>
  <si>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</si>
  <si>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</si>
  <si>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</si>
  <si>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</si>
  <si>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</si>
  <si>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</si>
  <si>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</si>
  <si>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</si>
  <si>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</si>
  <si>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</si>
  <si>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</si>
  <si>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</si>
  <si>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</si>
  <si>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</si>
  <si>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</si>
  <si>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</si>
  <si>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</si>
  <si>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</si>
  <si>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</si>
  <si>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</si>
  <si>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</si>
  <si>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</si>
  <si>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</si>
  <si>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</si>
  <si>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</si>
  <si>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</si>
  <si>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</si>
  <si>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</si>
  <si>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</si>
  <si>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</si>
  <si>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</si>
  <si>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</si>
  <si>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</si>
  <si>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</si>
  <si>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</si>
  <si>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</si>
  <si>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</si>
  <si>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</si>
  <si>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</si>
  <si>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</si>
  <si>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</si>
  <si>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</si>
  <si>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</si>
  <si>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</si>
  <si>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</si>
  <si>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</si>
  <si>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</si>
  <si>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</si>
  <si>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</si>
  <si>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</si>
  <si>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</si>
  <si>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</si>
  <si>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</si>
  <si>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</si>
  <si>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</si>
  <si>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</si>
  <si>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</si>
  <si>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</si>
  <si>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</si>
  <si>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</si>
  <si>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</si>
  <si>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</si>
  <si>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</si>
  <si>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</si>
  <si>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</si>
  <si>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</si>
  <si>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</si>
  <si>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</si>
  <si>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</si>
  <si>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</si>
  <si>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</si>
  <si>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</si>
  <si>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</si>
  <si>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</si>
  <si>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</si>
  <si>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</si>
  <si>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</si>
  <si>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</si>
  <si>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</si>
  <si>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</si>
  <si>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</si>
  <si>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</si>
  <si>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</si>
  <si>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</si>
  <si>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</si>
  <si>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</si>
  <si>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</si>
  <si>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</si>
  <si>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</si>
  <si>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</si>
  <si>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</si>
  <si>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</si>
  <si>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</si>
  <si>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</si>
  <si>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</si>
  <si>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</si>
  <si>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</si>
  <si>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</si>
  <si>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</si>
  <si>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</si>
  <si>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</si>
  <si>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</si>
  <si>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</si>
  <si>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</si>
  <si>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</si>
  <si>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</si>
  <si>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</si>
  <si>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</si>
  <si>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</si>
  <si>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</si>
  <si>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</si>
  <si>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</si>
  <si>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</si>
  <si>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</si>
  <si>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</si>
  <si>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</si>
  <si>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</si>
  <si>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</si>
  <si>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</si>
  <si>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</si>
  <si>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</si>
  <si>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</si>
  <si>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</si>
  <si>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</si>
  <si>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</si>
  <si>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</si>
  <si>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</si>
  <si>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</si>
  <si>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</si>
  <si>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</si>
  <si>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</si>
  <si>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</si>
  <si>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</si>
  <si>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</si>
  <si>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</si>
  <si>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</si>
  <si>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</si>
  <si>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</si>
  <si>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</si>
  <si>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</si>
  <si>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</si>
  <si>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</si>
  <si>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</si>
  <si>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</si>
  <si>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</si>
  <si>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</si>
  <si>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</si>
  <si>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</si>
  <si>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</si>
  <si>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</si>
  <si>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</si>
  <si>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</si>
  <si>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</si>
  <si>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</si>
  <si>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</si>
  <si>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</si>
  <si>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</si>
  <si>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</si>
  <si>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</si>
  <si>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</si>
  <si>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</si>
  <si>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</si>
  <si>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</si>
  <si>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</si>
  <si>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</si>
  <si>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</si>
  <si>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</si>
  <si>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</si>
  <si>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</si>
  <si>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</si>
  <si>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</si>
  <si>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</si>
  <si>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</si>
  <si>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</si>
  <si>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</si>
  <si>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</si>
  <si>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</si>
  <si>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</si>
  <si>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</si>
  <si>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</si>
  <si>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</si>
  <si>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</si>
  <si>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</si>
  <si>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</si>
  <si>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</si>
  <si>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</si>
  <si>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</si>
  <si>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</si>
  <si>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</si>
  <si>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</si>
  <si>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</si>
  <si>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</si>
  <si>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</si>
  <si>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</si>
  <si>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</si>
  <si>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</si>
  <si>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</si>
  <si>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</si>
  <si>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</si>
  <si>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</si>
  <si>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</si>
  <si>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</si>
  <si>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</si>
  <si>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</si>
  <si>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</si>
  <si>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</si>
  <si>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</si>
  <si>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</si>
  <si>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</si>
  <si>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</si>
  <si>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</si>
  <si>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</si>
  <si>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</si>
  <si>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</si>
  <si>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</si>
  <si>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</si>
  <si>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</si>
  <si>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</si>
  <si>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</si>
  <si>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</si>
  <si>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</si>
  <si>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</si>
  <si>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</si>
  <si>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</si>
  <si>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</si>
  <si>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</si>
  <si>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</si>
  <si>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</si>
  <si>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</si>
  <si>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</si>
  <si>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</si>
  <si>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</si>
  <si>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</si>
  <si>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</si>
  <si>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</si>
  <si>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</si>
  <si>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</si>
  <si>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</si>
  <si>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</si>
  <si>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</si>
  <si>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</si>
  <si>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</si>
  <si>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</si>
  <si>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</si>
  <si>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</si>
  <si>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</si>
  <si>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</si>
  <si>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</si>
  <si>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</si>
  <si>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</si>
  <si>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</si>
  <si>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</si>
  <si>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</si>
  <si>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</si>
  <si>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</si>
  <si>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</si>
  <si>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</si>
  <si>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</si>
  <si>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</si>
  <si>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</si>
  <si>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</si>
  <si>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</si>
  <si>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</si>
  <si>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</si>
  <si>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</si>
  <si>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</si>
  <si>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</si>
  <si>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</si>
  <si>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</si>
  <si>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</si>
  <si>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</si>
  <si>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</si>
  <si>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</si>
  <si>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</si>
  <si>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</si>
  <si>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</si>
  <si>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</si>
  <si>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</si>
  <si>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</si>
  <si>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</si>
  <si>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</si>
  <si>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</si>
  <si>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</si>
  <si>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</si>
  <si>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</si>
  <si>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</si>
  <si>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</si>
  <si>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</si>
  <si>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</si>
  <si>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</si>
  <si>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</si>
  <si>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</si>
  <si>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</si>
  <si>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</si>
  <si>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</si>
  <si>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</si>
  <si>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</si>
  <si>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</si>
  <si>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</si>
  <si>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</si>
  <si>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</si>
  <si>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</si>
  <si>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</si>
  <si>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</si>
  <si>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</si>
  <si>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</si>
  <si>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</si>
  <si>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</si>
  <si>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</si>
  <si>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</si>
  <si>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</si>
  <si>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</si>
  <si>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</si>
  <si>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</si>
  <si>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</si>
  <si>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</si>
  <si>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</si>
  <si>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</si>
  <si>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</si>
  <si>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</si>
  <si>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</si>
  <si>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</si>
  <si>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</si>
  <si>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</si>
  <si>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</si>
  <si>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</si>
  <si>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</si>
  <si>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</si>
  <si>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</si>
  <si>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</si>
  <si>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</si>
  <si>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</si>
  <si>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</si>
  <si>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</si>
  <si>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</si>
  <si>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</si>
  <si>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</si>
  <si>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</si>
  <si>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</si>
  <si>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</si>
  <si>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</si>
  <si>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</si>
  <si>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</si>
  <si>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</si>
  <si>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</si>
  <si>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</si>
  <si>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</si>
  <si>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</si>
  <si>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</si>
  <si>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</si>
  <si>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</si>
  <si>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</si>
  <si>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</si>
  <si>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</si>
  <si>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</si>
  <si>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</si>
  <si>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</si>
  <si>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</si>
  <si>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</si>
  <si>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</si>
  <si>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</si>
  <si>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</si>
  <si>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</si>
  <si>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</si>
  <si>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</si>
  <si>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</si>
  <si>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</si>
  <si>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</si>
  <si>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</si>
  <si>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</si>
  <si>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</si>
  <si>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</si>
  <si>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</si>
  <si>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</si>
  <si>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</si>
  <si>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</si>
  <si>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</si>
  <si>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</si>
  <si>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</si>
  <si>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</si>
  <si>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</si>
  <si>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</si>
  <si>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</si>
  <si>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</si>
  <si>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</si>
  <si>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</si>
  <si>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</si>
  <si>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</si>
  <si>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</si>
  <si>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</si>
  <si>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</si>
  <si>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</si>
  <si>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</si>
  <si>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</si>
  <si>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</si>
  <si>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</si>
  <si>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</si>
  <si>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</si>
  <si>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</si>
  <si>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</si>
  <si>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</si>
  <si>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</si>
  <si>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</si>
  <si>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</si>
  <si>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</si>
  <si>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</si>
  <si>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</si>
  <si>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</si>
  <si>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</si>
  <si>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</si>
  <si>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</si>
  <si>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</si>
  <si>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</si>
  <si>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</si>
  <si>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</si>
  <si>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</si>
  <si>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</si>
  <si>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</si>
  <si>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</si>
  <si>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</si>
  <si>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</si>
  <si>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</si>
  <si>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</si>
  <si>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</si>
  <si>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</si>
  <si>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</si>
  <si>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</si>
  <si>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</si>
  <si>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</si>
  <si>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</si>
  <si>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</si>
  <si>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</si>
  <si>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</si>
  <si>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</si>
  <si>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</si>
  <si>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</si>
  <si>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</si>
  <si>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</si>
  <si>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</si>
  <si>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</si>
  <si>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</si>
  <si>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</si>
  <si>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</si>
  <si>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</si>
  <si>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</si>
  <si>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</si>
  <si>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</si>
  <si>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</si>
  <si>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</si>
  <si>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</si>
  <si>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</si>
  <si>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</si>
  <si>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</si>
  <si>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</si>
  <si>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</si>
  <si>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</si>
  <si>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</si>
  <si>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</si>
  <si>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</si>
  <si>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</si>
  <si>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</si>
  <si>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</si>
  <si>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</si>
  <si>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</si>
  <si>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</si>
  <si>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</si>
  <si>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</si>
  <si>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</si>
  <si>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</si>
  <si>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</si>
  <si>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</si>
  <si>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</si>
  <si>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</si>
  <si>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</si>
  <si>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</si>
  <si>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</si>
  <si>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</si>
  <si>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</si>
  <si>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</si>
  <si>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</si>
  <si>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</si>
  <si>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</si>
  <si>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</si>
  <si>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</si>
  <si>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</si>
  <si>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</si>
  <si>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</si>
  <si>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</si>
  <si>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</si>
  <si>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</si>
  <si>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</si>
  <si>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</si>
  <si>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</si>
  <si>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</si>
  <si>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</si>
  <si>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</si>
  <si>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</si>
  <si>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</si>
  <si>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</si>
  <si>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</si>
  <si>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</si>
  <si>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</si>
  <si>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</si>
  <si>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</si>
  <si>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</si>
  <si>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</si>
  <si>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</si>
  <si>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</si>
  <si>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</si>
  <si>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</si>
  <si>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</si>
  <si>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</si>
  <si>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</si>
  <si>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</si>
  <si>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</si>
  <si>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</si>
  <si>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</si>
  <si>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</si>
  <si>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</si>
  <si>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</si>
  <si>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</si>
  <si>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</si>
  <si>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</si>
  <si>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</si>
  <si>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</si>
  <si>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</si>
  <si>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</si>
  <si>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</si>
  <si>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</si>
  <si>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</si>
  <si>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</si>
  <si>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</si>
  <si>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</si>
  <si>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</si>
  <si>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</si>
  <si>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</si>
  <si>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</si>
  <si>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</si>
  <si>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</si>
  <si>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</si>
  <si>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</si>
  <si>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</si>
  <si>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</si>
  <si>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</si>
  <si>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</si>
  <si>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</si>
  <si>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</si>
  <si>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</si>
  <si>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</si>
  <si>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</si>
  <si>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</si>
  <si>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</si>
  <si>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</si>
  <si>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</si>
  <si>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</si>
  <si>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</si>
  <si>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</si>
  <si>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</si>
  <si>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</si>
  <si>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</si>
  <si>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</si>
  <si>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</si>
  <si>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</si>
  <si>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</si>
  <si>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</si>
  <si>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</si>
  <si>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</si>
  <si>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</si>
  <si>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</si>
  <si>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</si>
  <si>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</si>
  <si>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</si>
  <si>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</si>
  <si>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</si>
  <si>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</si>
  <si>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</si>
  <si>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</si>
  <si>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</si>
  <si>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</si>
  <si>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</si>
  <si>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</si>
  <si>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</si>
  <si>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</si>
  <si>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</si>
  <si>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</si>
  <si>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</si>
  <si>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</si>
  <si>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</si>
  <si>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</si>
  <si>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</si>
  <si>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</si>
  <si>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</si>
  <si>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</si>
  <si>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</si>
  <si>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</si>
  <si>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</si>
  <si>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</si>
  <si>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</si>
  <si>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</si>
  <si>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</si>
  <si>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</si>
  <si>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</si>
  <si>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</si>
  <si>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</si>
  <si>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</si>
  <si>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</si>
  <si>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</si>
  <si>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</si>
  <si>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</si>
  <si>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</si>
  <si>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</si>
  <si>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</si>
  <si>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</si>
  <si>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</si>
  <si>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</si>
  <si>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</si>
  <si>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</si>
  <si>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</si>
  <si>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</si>
  <si>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</si>
  <si>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</si>
  <si>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</si>
  <si>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</si>
  <si>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</si>
  <si>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</si>
  <si>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</si>
  <si>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</si>
  <si>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</si>
  <si>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</si>
  <si>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</si>
  <si>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</si>
  <si>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</si>
  <si>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</si>
  <si>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</si>
  <si>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</si>
  <si>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</si>
  <si>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</si>
  <si>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</si>
  <si>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</si>
  <si>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</si>
  <si>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</si>
  <si>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</si>
  <si>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</si>
  <si>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</si>
  <si>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</si>
  <si>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</si>
  <si>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</si>
  <si>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</si>
  <si>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</si>
  <si>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</si>
  <si>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</si>
  <si>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</si>
  <si>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</si>
  <si>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</si>
  <si>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</si>
  <si>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</si>
  <si>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</si>
  <si>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</si>
  <si>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</si>
  <si>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</si>
  <si>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</si>
  <si>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</si>
  <si>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</si>
  <si>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</si>
  <si>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</si>
  <si>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</si>
  <si>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</si>
  <si>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</si>
  <si>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</si>
  <si>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</si>
  <si>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</si>
  <si>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</si>
  <si>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</si>
  <si>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</si>
  <si>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</si>
  <si>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</si>
  <si>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</si>
  <si>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</si>
  <si>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</si>
  <si>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</si>
  <si>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</si>
  <si>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</si>
  <si>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</si>
  <si>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</si>
  <si>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</si>
  <si>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</si>
  <si>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</si>
  <si>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</si>
  <si>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</si>
  <si>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</si>
  <si>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</si>
  <si>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</si>
  <si>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</si>
  <si>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</si>
  <si>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</si>
  <si>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</si>
  <si>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</si>
  <si>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</si>
  <si>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</si>
  <si>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</si>
  <si>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</si>
  <si>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</si>
  <si>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</si>
  <si>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</si>
  <si>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</si>
  <si>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</si>
  <si>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</si>
  <si>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</si>
  <si>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</si>
  <si>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</si>
  <si>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</si>
  <si>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</si>
  <si>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</si>
  <si>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</si>
  <si>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</si>
  <si>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</si>
  <si>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</si>
  <si>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</si>
  <si>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</si>
  <si>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</si>
  <si>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</si>
  <si>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</si>
  <si>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</si>
  <si>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</si>
  <si>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</si>
  <si>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</si>
  <si>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</si>
  <si>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</si>
  <si>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</si>
  <si>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</si>
  <si>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</si>
  <si>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</si>
  <si>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</si>
  <si>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</si>
  <si>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</si>
  <si>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</si>
  <si>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</si>
  <si>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</si>
  <si>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</si>
  <si>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</si>
  <si>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</si>
  <si>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</si>
  <si>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</si>
  <si>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</si>
  <si>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</si>
  <si>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</si>
  <si>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</si>
  <si>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</si>
  <si>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</si>
  <si>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</si>
  <si>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</si>
  <si>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</si>
  <si>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</si>
  <si>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</si>
  <si>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</si>
  <si>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</si>
  <si>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</si>
  <si>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</si>
  <si>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</si>
  <si>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</si>
  <si>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</si>
  <si>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</si>
  <si>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</si>
  <si>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</si>
  <si>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</si>
  <si>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</si>
  <si>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</si>
  <si>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</si>
  <si>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</si>
  <si>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</si>
  <si>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</si>
  <si>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</si>
  <si>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</si>
  <si>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</si>
  <si>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</si>
  <si>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</si>
  <si>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</si>
  <si>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</si>
  <si>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</si>
  <si>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</si>
  <si>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</si>
  <si>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</si>
  <si>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</si>
  <si>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</si>
  <si>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</si>
  <si>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</si>
  <si>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</si>
  <si>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</si>
  <si>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</si>
  <si>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</si>
  <si>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</si>
  <si>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</si>
  <si>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</si>
  <si>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</si>
  <si>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</si>
  <si>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</si>
  <si>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</si>
  <si>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</si>
  <si>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</si>
  <si>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</si>
  <si>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</si>
  <si>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</si>
  <si>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</si>
  <si>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</si>
  <si>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</si>
  <si>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</si>
  <si>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</si>
  <si>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</si>
  <si>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</si>
  <si>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</si>
  <si>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</si>
  <si>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</si>
  <si>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</si>
  <si>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</si>
  <si>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</si>
  <si>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</si>
  <si>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</si>
  <si>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</si>
  <si>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</si>
  <si>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</si>
  <si>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</si>
  <si>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</si>
  <si>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</si>
  <si>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</si>
  <si>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</si>
  <si>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</si>
  <si>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</si>
  <si>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</si>
  <si>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</si>
  <si>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</si>
  <si>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</si>
  <si>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</si>
  <si>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</si>
  <si>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</si>
  <si>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</si>
  <si>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</si>
  <si>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</si>
  <si>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</si>
  <si>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</si>
  <si>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</si>
  <si>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</si>
  <si>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</si>
  <si>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</si>
  <si>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</si>
  <si>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</si>
  <si>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</si>
  <si>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</si>
  <si>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</si>
  <si>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</si>
  <si>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</si>
  <si>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</si>
  <si>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</si>
  <si>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</si>
  <si>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</si>
  <si>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</si>
  <si>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</si>
  <si>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</si>
  <si>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</si>
  <si>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</si>
  <si>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</si>
  <si>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</si>
  <si>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</si>
  <si>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</si>
  <si>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</si>
  <si>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</si>
  <si>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</si>
  <si>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</si>
  <si>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</si>
  <si>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</si>
  <si>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</si>
  <si>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</si>
  <si>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</si>
  <si>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</si>
  <si>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</si>
  <si>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</si>
  <si>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</si>
  <si>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</si>
  <si>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</si>
  <si>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</si>
  <si>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</si>
  <si>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</si>
  <si>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</si>
  <si>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</si>
  <si>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</si>
  <si>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</si>
  <si>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</si>
  <si>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</si>
  <si>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</si>
  <si>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</si>
  <si>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</si>
  <si>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</si>
  <si>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</si>
  <si>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</si>
  <si>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</si>
  <si>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</si>
  <si>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</si>
  <si>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</si>
  <si>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</si>
  <si>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</si>
  <si>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</si>
  <si>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</si>
  <si>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</si>
  <si>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</si>
  <si>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</si>
  <si>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</si>
  <si>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</si>
  <si>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</si>
  <si>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</si>
  <si>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</si>
  <si>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</si>
  <si>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</si>
  <si>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</si>
  <si>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</si>
  <si>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</si>
  <si>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</si>
  <si>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</si>
  <si>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</si>
  <si>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</si>
  <si>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</si>
  <si>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</si>
  <si>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</si>
  <si>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</si>
  <si>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</si>
  <si>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</si>
  <si>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</si>
  <si>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</si>
  <si>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</si>
  <si>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</si>
  <si>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</si>
  <si>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</si>
  <si>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</si>
  <si>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</si>
  <si>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</si>
  <si>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</si>
  <si>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</si>
  <si>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</si>
  <si>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</si>
  <si>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</si>
  <si>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</si>
  <si>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</si>
  <si>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</si>
  <si>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</si>
  <si>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</si>
  <si>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</si>
  <si>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</si>
  <si>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</si>
  <si>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</si>
  <si>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</si>
  <si>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</si>
  <si>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</si>
  <si>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</si>
  <si>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</si>
  <si>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</si>
  <si>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</si>
  <si>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</si>
  <si>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</si>
  <si>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</si>
  <si>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</si>
  <si>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</si>
  <si>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</si>
  <si>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</si>
  <si>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</si>
  <si>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</si>
  <si>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</si>
  <si>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</si>
  <si>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</si>
  <si>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</si>
  <si>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</si>
  <si>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</si>
  <si>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</si>
  <si>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</si>
  <si>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</si>
  <si>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</si>
  <si>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</si>
  <si>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</si>
  <si>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</si>
  <si>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</si>
  <si>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</si>
  <si>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</si>
  <si>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</si>
  <si>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</si>
  <si>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</si>
  <si>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</si>
  <si>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</si>
  <si>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</si>
  <si>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</si>
  <si>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</si>
  <si>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</si>
  <si>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</si>
  <si>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</si>
  <si>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</si>
  <si>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</si>
  <si>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</si>
  <si>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</si>
  <si>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</si>
  <si>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</si>
  <si>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</si>
  <si>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</si>
  <si>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</si>
  <si>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</si>
  <si>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</si>
  <si>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</si>
  <si>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</si>
  <si>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</si>
  <si>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</si>
  <si>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</si>
  <si>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</si>
  <si>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</si>
  <si>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</si>
  <si>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</si>
  <si>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</si>
  <si>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</si>
  <si>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</si>
  <si>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</si>
  <si>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</si>
  <si>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</si>
  <si>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</si>
  <si>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</si>
  <si>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</si>
  <si>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</si>
  <si>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</si>
  <si>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</si>
  <si>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</si>
  <si>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</si>
  <si>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</si>
  <si>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</si>
  <si>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</si>
  <si>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</si>
  <si>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</si>
  <si>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</si>
  <si>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</si>
  <si>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</si>
  <si>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</si>
  <si>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</si>
  <si>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</si>
  <si>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</si>
  <si>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</si>
  <si>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</si>
  <si>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</si>
  <si>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</si>
  <si>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</si>
  <si>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</si>
  <si>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</si>
  <si>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</si>
  <si>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</si>
  <si>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</si>
  <si>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</si>
  <si>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</si>
  <si>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</si>
  <si>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</si>
  <si>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</si>
  <si>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</si>
  <si>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</si>
  <si>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</si>
  <si>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</si>
  <si>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</si>
  <si>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</si>
  <si>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</si>
  <si>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</si>
  <si>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</si>
  <si>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</si>
  <si>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</si>
  <si>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</si>
  <si>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</si>
  <si>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</si>
  <si>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</si>
  <si>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</si>
  <si>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</si>
  <si>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</si>
  <si>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</si>
  <si>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</si>
  <si>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</si>
  <si>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</si>
  <si>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</si>
  <si>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</si>
  <si>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</si>
  <si>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</si>
  <si>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</si>
  <si>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</si>
  <si>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</si>
  <si>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</si>
  <si>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</si>
  <si>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</si>
  <si>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</si>
  <si>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</si>
  <si>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</si>
  <si>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</si>
  <si>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</si>
  <si>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</si>
  <si>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</si>
  <si>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</si>
  <si>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</si>
  <si>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</si>
  <si>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</si>
  <si>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</si>
  <si>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</si>
  <si>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</si>
  <si>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</si>
  <si>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</si>
  <si>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</si>
  <si>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</si>
  <si>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</si>
  <si>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</si>
  <si>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</si>
  <si>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</si>
  <si>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</si>
  <si>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</si>
  <si>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</si>
  <si>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</si>
  <si>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</si>
  <si>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</si>
  <si>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</si>
  <si>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</si>
  <si>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</si>
  <si>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</si>
  <si>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</si>
  <si>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</si>
  <si>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</si>
  <si>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</si>
  <si>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</si>
  <si>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</si>
  <si>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</si>
  <si>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</si>
  <si>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</si>
  <si>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</si>
  <si>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</si>
  <si>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</si>
  <si>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</si>
  <si>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</si>
  <si>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</si>
  <si>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</si>
  <si>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</si>
  <si>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</si>
  <si>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</si>
  <si>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</si>
  <si>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</si>
  <si>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</si>
  <si>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</si>
  <si>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</si>
  <si>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</si>
  <si>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</si>
  <si>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</si>
  <si>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</si>
  <si>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</si>
  <si>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</si>
  <si>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</si>
  <si>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</si>
  <si>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</si>
  <si>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</si>
  <si>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</si>
  <si>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</si>
  <si>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</si>
  <si>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</si>
  <si>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</si>
  <si>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</si>
  <si>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</si>
  <si>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</si>
  <si>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</si>
  <si>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</si>
  <si>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</si>
  <si>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</si>
  <si>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</si>
  <si>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</si>
  <si>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</si>
  <si>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</si>
  <si>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</si>
  <si>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</si>
  <si>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</si>
  <si>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</si>
  <si>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</si>
  <si>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</si>
  <si>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</si>
  <si>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</si>
  <si>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</si>
  <si>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</si>
  <si>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</si>
  <si>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</si>
  <si>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</si>
  <si>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</si>
  <si>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</si>
  <si>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</si>
  <si>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</si>
  <si>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</si>
  <si>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</si>
  <si>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</si>
  <si>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</si>
  <si>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</si>
  <si>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</si>
  <si>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</si>
  <si>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</si>
  <si>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</si>
  <si>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</si>
  <si>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</si>
  <si>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</si>
  <si>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</si>
  <si>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</si>
  <si>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</si>
  <si>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</si>
  <si>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</si>
  <si>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</si>
  <si>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</si>
  <si>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</si>
  <si>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</si>
  <si>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</si>
  <si>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</si>
  <si>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</si>
  <si>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</si>
  <si>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</si>
  <si>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</si>
  <si>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</si>
  <si>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</si>
  <si>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</si>
  <si>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</si>
  <si>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</si>
  <si>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</si>
  <si>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</si>
  <si>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</si>
  <si>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</si>
  <si>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</si>
  <si>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</si>
  <si>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</si>
  <si>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</si>
  <si>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</si>
  <si>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</si>
  <si>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</si>
  <si>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</si>
  <si>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</si>
  <si>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</si>
  <si>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</si>
  <si>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</si>
  <si>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</si>
  <si>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</si>
  <si>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</si>
  <si>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</si>
  <si>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</si>
  <si>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</si>
  <si>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</si>
  <si>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</si>
  <si>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</si>
  <si>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</si>
  <si>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</si>
  <si>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</si>
  <si>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</si>
  <si>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</si>
  <si>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</si>
  <si>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</si>
  <si>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</si>
  <si>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</si>
  <si>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</si>
  <si>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</si>
  <si>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</si>
  <si>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</si>
  <si>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</si>
  <si>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</si>
  <si>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</si>
  <si>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</si>
  <si>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</si>
  <si>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</si>
  <si>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</si>
  <si>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</si>
  <si>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</si>
  <si>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</si>
  <si>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</si>
  <si>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</si>
  <si>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</si>
  <si>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</si>
  <si>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</si>
  <si>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</si>
  <si>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</si>
  <si>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</si>
  <si>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</si>
  <si>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</si>
  <si>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</si>
  <si>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</si>
  <si>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</si>
  <si>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</si>
  <si>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</si>
  <si>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</si>
  <si>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</si>
  <si>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</si>
  <si>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</si>
  <si>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</si>
  <si>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</si>
  <si>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</si>
  <si>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</si>
  <si>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</si>
  <si>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</si>
  <si>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</si>
  <si>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</si>
  <si>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</si>
  <si>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</si>
  <si>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</si>
  <si>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</si>
  <si>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</si>
  <si>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</si>
  <si>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</si>
  <si>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</si>
  <si>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</si>
  <si>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</si>
  <si>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</si>
  <si>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</si>
  <si>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</si>
  <si>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</si>
  <si>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</si>
  <si>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</si>
  <si>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</si>
  <si>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</si>
  <si>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</si>
  <si>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</si>
  <si>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</si>
  <si>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</si>
  <si>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</si>
  <si>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</si>
  <si>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</si>
  <si>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</si>
  <si>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</si>
  <si>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</si>
  <si>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</si>
  <si>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</si>
  <si>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</si>
  <si>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</si>
  <si>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</si>
  <si>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</si>
  <si>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</si>
  <si>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</si>
  <si>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</si>
  <si>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</si>
  <si>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</si>
  <si>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</si>
  <si>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</si>
  <si>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</si>
  <si>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</si>
  <si>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</si>
  <si>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</si>
  <si>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</si>
  <si>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</si>
  <si>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</si>
  <si>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</si>
  <si>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</si>
  <si>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</si>
  <si>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</si>
  <si>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</si>
  <si>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</si>
  <si>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</si>
  <si>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</si>
  <si>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</si>
  <si>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</si>
  <si>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</si>
  <si>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</si>
  <si>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</si>
  <si>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</si>
  <si>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</si>
  <si>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</si>
  <si>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</si>
  <si>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</si>
  <si>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</si>
  <si>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</si>
  <si>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</si>
  <si>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</si>
  <si>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</si>
  <si>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</si>
  <si>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</si>
  <si>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</si>
  <si>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</si>
  <si>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</si>
  <si>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</si>
  <si>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</si>
  <si>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</si>
  <si>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</si>
  <si>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</si>
  <si>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</si>
  <si>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</si>
  <si>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</si>
  <si>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</si>
  <si>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</si>
  <si>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</si>
  <si>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</si>
  <si>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</si>
  <si>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</si>
  <si>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</si>
  <si>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</si>
  <si>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</si>
  <si>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</si>
  <si>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</si>
  <si>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</si>
  <si>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</si>
  <si>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</si>
  <si>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</si>
  <si>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</si>
  <si>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</si>
  <si>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</si>
  <si>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</si>
  <si>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</si>
  <si>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</si>
  <si>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</si>
  <si>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</si>
  <si>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</si>
  <si>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</si>
  <si>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</si>
  <si>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</si>
  <si>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</si>
  <si>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</si>
  <si>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</si>
  <si>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</si>
  <si>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</si>
  <si>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</si>
  <si>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</si>
  <si>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</si>
  <si>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</si>
  <si>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</si>
  <si>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</si>
  <si>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</si>
  <si>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</si>
  <si>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</si>
  <si>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</si>
  <si>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</si>
  <si>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</si>
  <si>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</si>
  <si>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</si>
  <si>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</si>
  <si>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</si>
  <si>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</si>
  <si>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</si>
  <si>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</si>
  <si>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</si>
  <si>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</si>
  <si>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</si>
  <si>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</si>
  <si>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</si>
  <si>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</si>
  <si>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</si>
  <si>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</si>
  <si>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</si>
  <si>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</si>
  <si>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</si>
  <si>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</si>
  <si>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</si>
  <si>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</si>
  <si>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</si>
  <si>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</si>
  <si>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</si>
  <si>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</si>
  <si>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</si>
  <si>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</si>
  <si>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</si>
  <si>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</si>
  <si>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</si>
  <si>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</si>
  <si>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</si>
  <si>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</si>
  <si>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</si>
  <si>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</si>
  <si>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</si>
  <si>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</si>
  <si>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</si>
  <si>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</si>
  <si>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</si>
  <si>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</si>
  <si>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</si>
  <si>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</si>
  <si>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</si>
  <si>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</si>
  <si>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</si>
  <si>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</si>
  <si>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</si>
  <si>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</si>
  <si>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</si>
  <si>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</si>
  <si>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</si>
  <si>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</si>
  <si>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</si>
  <si>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</si>
  <si>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</si>
  <si>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</si>
  <si>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</si>
  <si>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</si>
  <si>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</si>
  <si>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</si>
  <si>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</si>
  <si>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</si>
  <si>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</si>
  <si>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</si>
  <si>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</si>
  <si>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</si>
  <si>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</si>
  <si>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</si>
  <si>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</si>
  <si>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</si>
  <si>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</si>
  <si>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</si>
  <si>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</si>
  <si>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</si>
  <si>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</si>
  <si>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</si>
  <si>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</si>
  <si>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</si>
  <si>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</si>
  <si>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</si>
  <si>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</si>
  <si>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</si>
  <si>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</si>
  <si>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</si>
  <si>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</si>
  <si>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</si>
  <si>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</si>
  <si>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</si>
  <si>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</si>
  <si>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</si>
  <si>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</si>
  <si>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</si>
  <si>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</si>
  <si>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</si>
  <si>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</si>
  <si>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</si>
  <si>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</si>
  <si>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</si>
  <si>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</si>
  <si>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</si>
  <si>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</si>
  <si>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</si>
  <si>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</si>
  <si>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</si>
  <si>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</si>
  <si>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</si>
  <si>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</si>
  <si>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</si>
  <si>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</si>
  <si>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</si>
  <si>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</si>
  <si>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</si>
  <si>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</si>
  <si>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</si>
  <si>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</si>
  <si>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</si>
  <si>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</si>
  <si>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</si>
  <si>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</si>
  <si>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</si>
  <si>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</si>
  <si>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</si>
  <si>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</si>
  <si>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</si>
  <si>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</si>
  <si>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</si>
  <si>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</si>
  <si>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</si>
  <si>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</si>
  <si>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</si>
  <si>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</si>
  <si>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</si>
  <si>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</si>
  <si>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</si>
  <si>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</si>
  <si>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</si>
  <si>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</si>
  <si>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</si>
  <si>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</si>
  <si>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</si>
  <si>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</si>
  <si>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</si>
  <si>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</si>
  <si>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</si>
  <si>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</si>
  <si>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</si>
  <si>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</si>
  <si>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</si>
  <si>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</si>
  <si>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</si>
  <si>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</si>
  <si>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</si>
  <si>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</si>
  <si>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</si>
  <si>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</si>
  <si>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</si>
  <si>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</si>
  <si>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</si>
  <si>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</si>
  <si>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</si>
  <si>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</si>
  <si>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</si>
  <si>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</si>
  <si>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</si>
  <si>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</si>
  <si>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</si>
  <si>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</si>
  <si>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</si>
  <si>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</si>
  <si>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</si>
  <si>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</si>
  <si>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</si>
  <si>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</si>
  <si>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</si>
  <si>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</si>
  <si>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</si>
  <si>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</si>
  <si>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</si>
  <si>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</si>
  <si>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</si>
  <si>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</si>
  <si>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</si>
  <si>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</si>
  <si>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</si>
  <si>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</si>
  <si>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</si>
  <si>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</si>
  <si>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</si>
  <si>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</si>
  <si>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</si>
  <si>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</si>
  <si>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</si>
  <si>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</si>
  <si>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</si>
  <si>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</si>
  <si>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</si>
  <si>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</si>
  <si>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</si>
  <si>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</si>
  <si>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</si>
  <si>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</si>
  <si>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</si>
  <si>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</si>
  <si>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</si>
  <si>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</si>
  <si>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</si>
  <si>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</si>
  <si>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</si>
  <si>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</si>
  <si>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</si>
  <si>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</si>
  <si>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</si>
  <si>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</si>
  <si>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</si>
  <si>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</si>
  <si>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</si>
  <si>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</si>
  <si>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</si>
  <si>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</si>
  <si>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</si>
  <si>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</si>
  <si>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</si>
  <si>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</si>
  <si>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</si>
  <si>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</si>
  <si>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</si>
  <si>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</si>
  <si>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</si>
  <si>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</si>
  <si>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</si>
  <si>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</si>
  <si>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</si>
  <si>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</si>
  <si>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</si>
  <si>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</si>
  <si>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</si>
  <si>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</si>
  <si>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</si>
  <si>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</si>
  <si>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</si>
  <si>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</si>
  <si>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</si>
  <si>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</si>
  <si>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</si>
  <si>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</si>
  <si>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</si>
  <si>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</si>
  <si>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</si>
  <si>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</si>
  <si>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</si>
  <si>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</si>
  <si>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</si>
  <si>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</si>
  <si>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</si>
  <si>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</si>
  <si>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</si>
  <si>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</si>
  <si>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</si>
  <si>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</si>
  <si>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</si>
  <si>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</si>
  <si>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</si>
  <si>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</si>
  <si>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</si>
  <si>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</si>
  <si>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</si>
  <si>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</si>
  <si>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</si>
  <si>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</si>
  <si>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</si>
  <si>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</si>
  <si>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</si>
  <si>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</si>
  <si>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</si>
  <si>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</si>
  <si>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</si>
  <si>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</si>
  <si>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</si>
  <si>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</si>
  <si>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</si>
  <si>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</si>
  <si>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</si>
  <si>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</si>
  <si>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</si>
  <si>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</si>
  <si>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</si>
  <si>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</si>
  <si>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</si>
  <si>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</si>
  <si>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</si>
  <si>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</si>
  <si>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</si>
  <si>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</si>
  <si>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</si>
  <si>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</si>
  <si>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</si>
  <si>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</si>
  <si>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</si>
  <si>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</si>
  <si>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</si>
  <si>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</si>
  <si>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</si>
  <si>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</si>
  <si>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</si>
  <si>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</si>
  <si>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</si>
  <si>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</si>
  <si>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</si>
  <si>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</si>
  <si>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</si>
  <si>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</si>
  <si>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</si>
  <si>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</si>
  <si>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</si>
  <si>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</si>
  <si>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</si>
  <si>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</si>
  <si>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</si>
  <si>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</si>
  <si>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</si>
  <si>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</si>
  <si>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</si>
  <si>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</si>
  <si>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</si>
  <si>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</si>
  <si>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</si>
  <si>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</si>
  <si>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</si>
  <si>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</si>
  <si>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</si>
  <si>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</si>
  <si>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</si>
  <si>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</si>
  <si>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</si>
  <si>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</si>
  <si>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</si>
  <si>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</si>
  <si>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</si>
  <si>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</si>
  <si>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</si>
  <si>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</si>
  <si>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</si>
  <si>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</si>
  <si>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</si>
  <si>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</si>
  <si>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</si>
  <si>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</si>
  <si>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</si>
  <si>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</si>
  <si>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</si>
  <si>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</si>
  <si>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</si>
  <si>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</si>
  <si>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</si>
  <si>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</si>
  <si>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</si>
  <si>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</si>
  <si>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</si>
  <si>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</si>
  <si>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</si>
  <si>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</si>
  <si>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</si>
  <si>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</si>
  <si>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</si>
  <si>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</si>
  <si>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</si>
  <si>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</si>
  <si>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</si>
  <si>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</si>
  <si>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</si>
  <si>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</si>
  <si>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</si>
  <si>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</si>
  <si>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</si>
  <si>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</si>
  <si>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</si>
  <si>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</si>
  <si>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</si>
  <si>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</si>
  <si>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</si>
  <si>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</si>
  <si>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</si>
  <si>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</si>
  <si>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</si>
  <si>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</si>
  <si>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</si>
  <si>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</si>
  <si>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</si>
  <si>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</si>
  <si>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</si>
  <si>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</si>
  <si>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</si>
  <si>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</si>
  <si>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</si>
  <si>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</si>
  <si>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</si>
  <si>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</si>
  <si>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</si>
  <si>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</si>
  <si>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</si>
  <si>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</si>
  <si>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</si>
  <si>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</si>
  <si>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</si>
  <si>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</si>
  <si>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</si>
  <si>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</si>
  <si>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</si>
  <si>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</si>
  <si>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</si>
  <si>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</si>
  <si>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</si>
  <si>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</si>
  <si>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</si>
  <si>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</si>
  <si>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</si>
  <si>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</si>
  <si>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</si>
  <si>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</si>
  <si>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</si>
  <si>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</si>
  <si>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</si>
  <si>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</si>
  <si>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</si>
  <si>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</si>
  <si>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</si>
  <si>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</si>
  <si>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</si>
  <si>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</si>
  <si>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</si>
  <si>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</si>
  <si>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</si>
  <si>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</si>
  <si>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</si>
  <si>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</si>
  <si>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</si>
  <si>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</si>
  <si>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</si>
  <si>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</si>
  <si>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</si>
  <si>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</si>
  <si>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</si>
  <si>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</si>
  <si>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</si>
  <si>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</si>
  <si>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</si>
  <si>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</si>
  <si>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</si>
  <si>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</si>
  <si>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</si>
  <si>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</si>
  <si>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</si>
  <si>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</si>
  <si>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</si>
  <si>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</si>
  <si>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</si>
  <si>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</si>
  <si>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</si>
  <si>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</si>
  <si>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</si>
  <si>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</si>
  <si>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</si>
  <si>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</si>
  <si>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</si>
  <si>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</si>
  <si>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</si>
  <si>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</si>
  <si>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</si>
  <si>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</si>
  <si>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</si>
  <si>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</si>
  <si>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</si>
  <si>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</si>
  <si>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</si>
  <si>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</si>
  <si>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</si>
  <si>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</si>
  <si>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</si>
  <si>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</si>
  <si>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</si>
  <si>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</si>
  <si>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</si>
  <si>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</si>
  <si>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</si>
  <si>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</si>
  <si>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</si>
  <si>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</si>
  <si>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</si>
  <si>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</si>
  <si>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</si>
  <si>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</si>
  <si>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</si>
  <si>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</si>
  <si>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</si>
  <si>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</si>
  <si>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</si>
  <si>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</si>
  <si>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</si>
  <si>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</si>
  <si>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</si>
  <si>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</si>
  <si>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</si>
  <si>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</si>
  <si>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</si>
  <si>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</si>
  <si>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</si>
  <si>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</si>
  <si>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</si>
  <si>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</si>
  <si>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</si>
  <si>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</si>
  <si>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</si>
  <si>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</si>
  <si>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</si>
  <si>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</si>
  <si>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</si>
  <si>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</si>
  <si>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</si>
  <si>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</si>
  <si>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</si>
  <si>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</si>
  <si>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</si>
  <si>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</si>
  <si>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</si>
  <si>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</si>
  <si>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</si>
  <si>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</si>
  <si>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</si>
  <si>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</si>
  <si>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</si>
  <si>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</si>
  <si>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</si>
  <si>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</si>
  <si>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</si>
  <si>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</si>
  <si>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</si>
  <si>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</si>
  <si>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</si>
  <si>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</si>
  <si>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</si>
  <si>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</si>
  <si>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</si>
  <si>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</si>
  <si>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</si>
  <si>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</si>
  <si>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</si>
  <si>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</si>
  <si>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</si>
  <si>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</si>
  <si>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</si>
  <si>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</si>
  <si>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</si>
  <si>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</si>
  <si>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</si>
  <si>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</si>
  <si>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</si>
  <si>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</si>
  <si>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</si>
  <si>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</si>
  <si>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</si>
  <si>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</si>
  <si>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</si>
  <si>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</si>
  <si>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</si>
  <si>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</si>
  <si>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</si>
  <si>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</si>
  <si>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</si>
  <si>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</si>
  <si>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</si>
  <si>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</si>
  <si>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</si>
  <si>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</si>
  <si>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</si>
  <si>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</si>
  <si>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</si>
  <si>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</si>
  <si>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</si>
  <si>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</si>
  <si>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</si>
  <si>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</si>
  <si>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</si>
  <si>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</si>
  <si>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</si>
  <si>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</si>
  <si>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</si>
  <si>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</si>
  <si>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</si>
  <si>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</si>
  <si>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</si>
  <si>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</si>
  <si>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</si>
  <si>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</si>
  <si>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</si>
  <si>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</si>
  <si>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</si>
  <si>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</si>
  <si>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</si>
  <si>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</si>
  <si>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</si>
  <si>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</si>
  <si>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</si>
  <si>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</si>
  <si>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</si>
  <si>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</si>
  <si>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</si>
  <si>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</si>
  <si>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</si>
  <si>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</si>
  <si>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</si>
  <si>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</si>
  <si>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</si>
  <si>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</si>
  <si>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</si>
  <si>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</si>
  <si>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</si>
  <si>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</si>
  <si>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</si>
  <si>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</si>
  <si>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</si>
  <si>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</si>
  <si>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</si>
  <si>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</si>
  <si>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</si>
  <si>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</si>
  <si>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</si>
  <si>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</si>
  <si>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</si>
  <si>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</si>
  <si>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</si>
  <si>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</si>
  <si>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</si>
  <si>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</si>
  <si>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</si>
  <si>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</si>
  <si>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</si>
  <si>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</si>
  <si>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</si>
  <si>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</si>
  <si>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</si>
  <si>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</si>
  <si>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</si>
  <si>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</si>
  <si>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</si>
  <si>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</si>
  <si>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</si>
  <si>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</si>
  <si>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</si>
  <si>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</si>
  <si>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</si>
  <si>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</si>
  <si>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</si>
  <si>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</si>
  <si>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</si>
  <si>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</si>
  <si>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</si>
  <si>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</si>
  <si>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</si>
  <si>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</si>
  <si>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</si>
  <si>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</si>
  <si>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</si>
  <si>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</si>
  <si>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</si>
  <si>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</si>
  <si>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</si>
  <si>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</si>
  <si>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</si>
  <si>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</si>
  <si>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</si>
  <si>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</si>
  <si>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</si>
  <si>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</si>
  <si>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</si>
  <si>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</si>
  <si>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</si>
  <si>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</si>
  <si>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</si>
  <si>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</si>
  <si>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</si>
  <si>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</si>
  <si>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</si>
  <si>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</si>
  <si>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</si>
  <si>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</si>
  <si>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</si>
  <si>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</si>
  <si>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</si>
  <si>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</si>
  <si>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</si>
  <si>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</si>
  <si>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</si>
  <si>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</si>
  <si>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</si>
  <si>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</si>
  <si>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</si>
  <si>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</si>
  <si>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</si>
  <si>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</si>
  <si>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</si>
  <si>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</si>
  <si>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</si>
  <si>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</si>
  <si>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</si>
  <si>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</si>
  <si>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</si>
  <si>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</si>
  <si>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</si>
  <si>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</si>
  <si>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</si>
  <si>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</si>
  <si>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</si>
  <si>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</si>
  <si>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</si>
  <si>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</si>
  <si>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</si>
  <si>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</si>
  <si>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</si>
  <si>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</si>
  <si>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</si>
  <si>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</si>
  <si>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</si>
  <si>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</si>
  <si>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</si>
  <si>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</si>
  <si>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</si>
  <si>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</si>
  <si>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</si>
  <si>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</si>
  <si>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</si>
  <si>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</si>
  <si>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</si>
  <si>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</si>
  <si>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</si>
  <si>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</si>
  <si>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</si>
  <si>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</si>
  <si>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</si>
  <si>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</si>
  <si>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</si>
  <si>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</si>
  <si>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</si>
  <si>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</si>
  <si>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</si>
  <si>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</si>
  <si>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</si>
  <si>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</si>
  <si>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</si>
  <si>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</si>
  <si>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</si>
  <si>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</si>
  <si>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</si>
  <si>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</si>
  <si>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</si>
  <si>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</si>
  <si>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</si>
  <si>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</si>
  <si>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</si>
  <si>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</si>
  <si>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</si>
  <si>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</si>
  <si>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</si>
  <si>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</si>
  <si>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</si>
  <si>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</si>
  <si>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</si>
  <si>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</si>
  <si>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</si>
  <si>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</si>
  <si>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</si>
  <si>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</si>
  <si>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</si>
  <si>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</si>
  <si>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</si>
  <si>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</si>
  <si>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</si>
  <si>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</si>
  <si>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</si>
  <si>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</si>
  <si>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</si>
  <si>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</si>
  <si>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</si>
  <si>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</si>
  <si>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</si>
  <si>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</si>
  <si>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</si>
  <si>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</si>
  <si>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</si>
  <si>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</si>
  <si>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</si>
  <si>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</si>
  <si>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</si>
  <si>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</si>
  <si>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</si>
  <si>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</si>
  <si>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</si>
  <si>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</si>
  <si>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</si>
  <si>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</si>
  <si>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</si>
  <si>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</si>
  <si>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</si>
  <si>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</si>
  <si>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</si>
  <si>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</si>
  <si>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</si>
  <si>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</si>
  <si>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</si>
  <si>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</si>
  <si>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</si>
  <si>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</si>
  <si>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</si>
  <si>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</si>
  <si>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</si>
  <si>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</si>
  <si>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</si>
  <si>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</si>
  <si>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</si>
  <si>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</si>
  <si>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</si>
  <si>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</si>
  <si>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</si>
  <si>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</si>
  <si>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</si>
  <si>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</si>
  <si>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</si>
  <si>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</si>
  <si>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</si>
  <si>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</si>
  <si>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</si>
  <si>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</si>
  <si>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</si>
  <si>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</si>
  <si>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</si>
  <si>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</si>
  <si>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</si>
  <si>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</si>
  <si>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</si>
  <si>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</si>
  <si>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</si>
  <si>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</si>
  <si>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</si>
  <si>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</si>
  <si>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</si>
  <si>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</si>
  <si>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</si>
  <si>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</si>
  <si>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</si>
  <si>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</si>
  <si>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</si>
  <si>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</si>
  <si>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</si>
  <si>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</si>
  <si>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</si>
  <si>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</si>
  <si>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</si>
  <si>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</si>
  <si>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</si>
  <si>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</si>
  <si>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</si>
  <si>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</si>
  <si>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</si>
  <si>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</si>
  <si>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</si>
  <si>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</si>
  <si>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</si>
  <si>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</si>
  <si>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</si>
  <si>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</si>
  <si>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</si>
  <si>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</si>
  <si>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</si>
  <si>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</si>
  <si>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</si>
  <si>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</si>
  <si>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</si>
  <si>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</si>
  <si>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</si>
  <si>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</si>
  <si>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</si>
  <si>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</si>
  <si>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</si>
  <si>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</si>
  <si>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</si>
  <si>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</si>
  <si>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</si>
  <si>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</si>
  <si>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</si>
  <si>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</si>
  <si>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</si>
  <si>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</si>
  <si>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</si>
  <si>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</si>
  <si>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</si>
  <si>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</si>
  <si>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</si>
  <si>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</si>
  <si>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</si>
  <si>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</si>
  <si>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</si>
  <si>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</si>
  <si>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</si>
  <si>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</si>
  <si>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</si>
  <si>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</si>
  <si>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</si>
  <si>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</si>
  <si>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</si>
  <si>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</si>
  <si>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</si>
  <si>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</si>
  <si>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</si>
  <si>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</si>
  <si>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</si>
  <si>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</si>
  <si>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</si>
  <si>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</si>
  <si>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</si>
  <si>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</si>
  <si>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</si>
  <si>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</si>
  <si>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</si>
  <si>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</si>
  <si>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</si>
  <si>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</si>
  <si>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</si>
  <si>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</si>
  <si>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</si>
  <si>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</si>
  <si>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</si>
  <si>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</si>
  <si>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</si>
  <si>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</si>
  <si>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</si>
  <si>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</si>
  <si>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</si>
  <si>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</si>
  <si>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</si>
  <si>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</si>
  <si>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</si>
  <si>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</si>
  <si>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</si>
  <si>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</si>
  <si>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</si>
  <si>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</si>
  <si>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</si>
  <si>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</si>
  <si>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</si>
  <si>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</si>
  <si>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</si>
  <si>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</si>
  <si>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</si>
  <si>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</si>
  <si>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</si>
  <si>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</si>
  <si>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</si>
  <si>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</si>
  <si>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</si>
  <si>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</si>
  <si>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</si>
  <si>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</si>
  <si>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</si>
  <si>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</si>
  <si>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</si>
  <si>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</si>
  <si>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</si>
  <si>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</si>
  <si>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</si>
  <si>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</si>
  <si>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</si>
  <si>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</si>
  <si>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</si>
  <si>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</si>
  <si>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</si>
  <si>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</si>
  <si>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</si>
  <si>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</si>
  <si>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</si>
  <si>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</si>
  <si>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</si>
  <si>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</si>
  <si>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</si>
  <si>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</si>
  <si>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</si>
  <si>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</si>
  <si>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</si>
  <si>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</si>
  <si>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</si>
  <si>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</si>
  <si>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</si>
  <si>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</si>
  <si>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</si>
  <si>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</si>
  <si>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</si>
  <si>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</si>
  <si>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</si>
  <si>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</si>
  <si>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</si>
  <si>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</si>
  <si>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</si>
  <si>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</si>
  <si>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</si>
  <si>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</si>
  <si>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</si>
  <si>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</si>
  <si>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</si>
  <si>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</si>
  <si>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</si>
  <si>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</si>
  <si>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</si>
  <si>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</si>
  <si>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</si>
  <si>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</si>
  <si>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</si>
  <si>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</si>
  <si>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</si>
  <si>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</si>
  <si>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</si>
  <si>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</si>
  <si>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</si>
  <si>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</si>
  <si>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</si>
  <si>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</si>
  <si>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</si>
  <si>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</si>
  <si>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</si>
  <si>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</si>
  <si>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</si>
  <si>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</si>
  <si>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</si>
  <si>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</si>
  <si>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</si>
  <si>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</si>
  <si>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</si>
  <si>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</si>
  <si>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</si>
  <si>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</si>
  <si>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</si>
  <si>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</si>
  <si>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</si>
  <si>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</si>
  <si>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</si>
  <si>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</si>
  <si>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</si>
  <si>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</si>
  <si>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</si>
  <si>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</si>
  <si>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</si>
  <si>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</si>
  <si>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</si>
  <si>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</si>
  <si>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</si>
  <si>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</si>
  <si>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</si>
  <si>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</si>
  <si>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</si>
  <si>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</si>
  <si>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</si>
  <si>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</si>
  <si>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</si>
  <si>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</si>
  <si>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</si>
  <si>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</si>
  <si>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</si>
  <si>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</si>
  <si>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</si>
  <si>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</si>
  <si>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</si>
  <si>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</si>
  <si>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</si>
  <si>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</si>
  <si>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</si>
  <si>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</si>
  <si>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</si>
  <si>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</si>
  <si>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</si>
  <si>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</si>
  <si>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</si>
  <si>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</si>
  <si>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</si>
  <si>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</si>
  <si>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</si>
  <si>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</si>
  <si>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</si>
  <si>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</si>
  <si>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</si>
  <si>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</si>
  <si>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</si>
  <si>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</si>
  <si>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</si>
  <si>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</si>
  <si>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</si>
  <si>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15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</si>
  <si>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</si>
  <si>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</si>
  <si>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</si>
  <si>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</si>
  <si>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</si>
  <si>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</si>
  <si>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</si>
  <si>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</si>
  <si>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</si>
  <si>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</si>
  <si>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</si>
  <si>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</si>
  <si>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</si>
  <si>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PCM-20251026-00000931</t>
  </si>
  <si>
    <t>EM Team on the way ETA : 20 Mins</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</si>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</sst>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1" totalsRowShown="0" headerRowDxfId="31" dataDxfId="30" headerRowBorderDxfId="28" tableBorderDxfId="29">
  <autoFilter ref="A1:L4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293.55562615740928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13.060637731483439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7.7674768523138482E-2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45956.504052083335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45956.504052083335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45956.504052083335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45956.504052083335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45956.504052083335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45956.504052083335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45956.504052083335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45956.504052083335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45956.504052083335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45956.504052083335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45956.504052083335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45956.504052083335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45956.504052083335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45956.504052083335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45956.504052083335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45956.504052083335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45956.504052083335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45956.504052083335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45956.504052083335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45956.504052083335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45956.504052083335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45956.504052083335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45956.504052083335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45956.504052083335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45956.504052083335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45956.504052083335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45956.504052083335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45956.504052083335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45956.504052083335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45956.504052083335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45956.504052083335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45956.504052083335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45956.504052083335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45956.504052083335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45956.504052083335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45956.504052083335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45956.504052083335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45956.504052083335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45956.504052083335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45956.504052083335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45956.504052083335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45956.504052083335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45956.504052083335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45956.504052083335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45956.504052083335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45956.504052083335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45956.504052083335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45956.504052083335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45956.504052083335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45956.504052083335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45956.504052083335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45956.504052083335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45956.504052083335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45956.504052083335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131.50421412037394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12.008276620370452</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2.7952546297456138E-2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45956.504052083335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45956.504052083335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45956.504051851851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45956.504051851851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45956.504051851851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45956.504051851851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45956.504051851851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45956.504051851851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45956.504051851851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45956.504051851851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45956.504051851851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45956.504051851851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45956.504051851851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45956.504051851851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45956.504051851851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45956.504051851851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45956.504051851851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45956.504051851851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45956.504051851851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45956.504051851851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45956.504051851851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45956.504051851851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45956.504051851851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45956.504051851851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45956.504051851851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45956.504051851851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45956.504051851851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45956.504051851851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45956.504051851851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45956.504051851851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45956.504051851851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45956.504051851851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45956.504051851851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45956.504051851851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45956.504051851851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45956.504051851851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45956.504051851851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45956.504051851851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45956.504051851851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45956.504051851851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45956.504051851851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45956.504051851851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45956.504051851851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45956.504051851851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45956.504051851851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45956.504051851851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45956.504051851851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45956.504051851851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45956.504051851851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45956.504051851851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45956.504051851851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45956.504051851851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45956.504051851851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45956.504051851851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45956.504051851851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45956.504051851851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45956.504051851851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45956.504051851851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45956.504051851851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45956.504051851851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45956.504051851851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45956.504051851851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45956.504051851851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45956.504051851851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45956.504051851851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45956.504051851851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45956.504051851851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45956.504051851851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45956.504051851851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45956.504051851851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45956.504051851851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45956.504051851851</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45956.504051851851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45956.504051851851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45956.504051851851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45956.504051851851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45956.504051851851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45956.504051851851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45956.504051851851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45956.504051851851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45956.504051851851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45956.504051851851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45956.504051851851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45956.504051851851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45956.504051851851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45956.504051851851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45956.504051851851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45956.504051851851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45956.504051851851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45956.504051851851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45956.504051851851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45956.504051851851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45956.504051851851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45956.504051851851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45956.504051851851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45956.504051851851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45956.504051851851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45956.504051851851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45956.504051851851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45956.504051851851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45956.504051851851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45956.504051851851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45956.504051851851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45956.504051851851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45956.504051851851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45956.504051851851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45956.504051851851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45956.504051851851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45956.504051851851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45956.504051851851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45956.504051851851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45956.504051851851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45956.504051851851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45956.504051851851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45956.504051851851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45956.504051851851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45956.504051851851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45956.504051851851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45956.504051851851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45956.504051851851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45956.504051851851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45956.504051851851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45956.504051851851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45956.504051851851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45956.504051851851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45956.504051851851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45956.504051851851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45956.504051851851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45956.504051851851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45956.504051851851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45956.504051851851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45956.504051851851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45956.504051851851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45956.504051851851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45956.504051851851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45956.504051851851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45956.504051851851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45956.504051851851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45956.504051851851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45956.504051851851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45956.504051851851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45956.504051851851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45956.504051851851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45956.504051851851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45956.504051851851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45956.504051851851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45956.504051851851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45956.504051851851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45956.504051851851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45956.504051851851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45956.504051851851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45956.504051851851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45956.504051851851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45956.504051851851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45956.504051851851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45956.504051851851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45956.504051851851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45956.504051851851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45956.504051851851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45956.504051851851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45956.504051851851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45956.504051851851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45956.504051851851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45956.504051851851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45956.504051851851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45956.504051851851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45956.504051851851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45956.504051851851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45956.504051851851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45956.504051851851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45956.504051851851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45956.504051851851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45956.504051851851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45956.504051851851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45956.504051851851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45956.504051851851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45956.504051851851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45956.504051851851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45956.504051851851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45956.504051851851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45956.504051851851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45956.504051851851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45956.504051851851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45956.504051851851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45956.504051851851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45956.504051851851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45956.504051851851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45956.504051851851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45956.504051851851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45956.504051851851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45956.504051851851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45956.504051851851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45956.504051851851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45956.504051851851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45956.504051851851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45956.504051851851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45956.504051851851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45956.504051851851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45956.504051851851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45956.504051851851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45956.504051851851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45956.504051851851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45956.504051851851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45956.504051851851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45956.504051851851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45956.504051851851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45956.504051851851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45956.504051851851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45956.504051851851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45956.504051851851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45956.504051851851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45956.504051851851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45956.504051851851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45956.504051851851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45956.504051851851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45956.504051851851</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45956.504052083335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45956.504052083335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45956.504052083335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45956.504052083335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45956.504052083335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45956.504052083335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45956.504052083335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45956.504052083335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45956.504052083335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45956.504052083335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45956.504052083335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45956.504052083335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45956.504052083335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45956.504052083335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45956.504052083335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45956.504052083335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45956.504052083335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45956.504052083335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45956.504052083335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45956.504052083335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45956.504052083335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45956.504052083335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45956.504052083335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45956.504052083335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45956.504052083335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45956.504052083335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45956.504052083335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45956.504052083335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45956.504052083335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45956.504052083335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45956.504052083335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45956.504052083335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45956.504052083335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45956.504052083335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45956.504052083335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45956.504052083335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45956.504052083335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45956.504052083335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45956.504052083335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45956.504052083335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45956.504052083335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45956.504052083335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45956.504052083335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45956.504052083335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45956.504052083335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45956.504052083335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45956.504052083335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45956.504052083335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45956.504052083335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45956.504052083335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45956.504052083335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45956.504052083335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45956.504052083335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45956.504052083335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45956.504052083335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45956.504052083335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45956.504052083335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45956.504052083335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45956.504052083335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45956.504052083335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45956.504052083335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45956.504052083335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45956.504052083335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45956.504052083335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45956.504052083335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45956.504052083335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45956.504052083335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45956.504052083335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45956.504052083335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45956.504052083335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45956.504052083335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45956.504052083335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45956.504052083335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45956.504052083335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45956.504052083335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45956.504052083335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45956.504052083335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45956.504052083335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45956.504052083335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45956.504052083335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45956.504052083335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45956.504052083335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45956.504052083335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45956.504052083335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45956.504052083335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45956.504052083335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45956.504052083335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45956.504052083335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45956.504052083335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45956.504052083335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45956.504052083335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45956.504052083335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45956.504052083335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45956.504052083335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45956.504052083335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45956.504052083335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45956.504052083335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45956.504052083335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45956.504052083335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45956.504052083335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45956.504052083335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45956.504052083335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45956.504052083335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45956.504052083335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45956.504052083335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45956.504052083335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45956.504052083335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45956.504052083335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45956.504052083335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45956.504052083335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45956.504052083335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45956.504052083335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45956.504052083335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45956.504052083335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45956.504052083335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45956.504052083335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45956.504052083335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45956.504052083335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45956.504052083335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45956.504052083335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45956.504052083335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45956.504052083335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45956.504052083335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45956.504052083335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45956.504052083335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45956.504052083335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45956.504052083335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45956.504052083335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45956.504052083335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45956.504052083335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45956.504052083335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45956.504052083335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45956.504052083335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45956.504052083335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45956.504052083335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45956.504052083335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45956.504052083335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45956.504052083335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45956.504052083335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45956.504052083335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45956.504052083335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45956.504052083335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45956.504052083335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45956.504052083335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45956.504052083335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45956.504052083335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45956.504052083335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45956.504052083335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45956.504052083335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45956.504052083335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45956.504052083335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45956.504052083335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45956.504052083335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45956.504052083335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45956.504052083335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45956.504052083335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45956.504052083335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45956.504052083335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45956.504052083335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45956.504052083335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45956.504052083335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45956.504052083335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45956.504052083335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45956.504052083335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45956.504052083335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45956.504052083335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45956.504052083335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45956.504052083335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45956.504052083335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45956.504052083335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45956.504052083335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45956.504052083335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45956.504052083335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45956.504052083335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45956.504052083335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45956.504052083335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45956.504052083335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45956.504052083335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45956.504052083335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45956.504052083335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45956.504052083335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45956.504052083335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45956.504052083335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45956.504052083335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45956.504052083335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45956.504052083335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45956.504052083335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45956.504052083335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45956.504052083335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45956.504052083335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45956.504052083335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45956.504052083335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45956.504052083335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45956.504052083335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45956.504052083335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45956.504052083335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45956.504052083335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45956.504052083335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45956.504052083335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45956.504052083335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45956.504052083335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45956.504052083335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45956.504052083335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45956.504052083335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45956.504052083335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45956.504052083335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45956.504052083335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45956.504052083335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45956.504052083335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45956.504052083335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45956.504052083335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45956.504052083335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45956.504052083335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45956.504052083335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45956.504052083335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45956.504052083335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45956.504052083335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45956.504052083335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45956.504052083335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45956.504052083335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45956.504052083335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45956.504052083335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45956.504052083335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45956.504052083335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45956.504052083335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45956.504052083335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45956.504052083335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45956.504052083335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45956.504052083335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45956.504052083335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45956.504052083335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45956.504052083335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45956.504052083335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45956.504052083335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45956.504052083335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45956.504052083335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45956.504052083335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45956.504052083335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45956.504052083335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45956.504052083335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45956.504052083335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45956.504052083335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45956.504052083335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45956.504052083335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45956.504052083335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45956.504052083335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45956.504052083335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45956.504052083335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45956.504052083335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45956.504052083335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45956.504052083335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45956.504052083335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45956.504052083335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45956.504052083335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45956.504052083335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45956.504052083335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45956.504052083335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45956.504052083335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45956.504052083335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45956.504052083335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45956.504052083335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45956.504052083335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45956.504052083335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45956.504052083335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45956.504052083335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45956.504052083335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45956.504052083335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45956.504052083335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45956.504052083335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45956.504052083335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45956.504052083335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45956.504052083335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45956.504052083335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45956.504052083335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45956.504052083335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45956.504052083335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45956.504052083335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45956.504052083335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45956.504052083335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45956.504052083335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45956.504052083335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45956.504052083335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45956.504052083335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45956.504052083335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45956.504052083335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45956.504052083335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45956.504052083335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45956.504052083335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45956.504052083335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45956.504052083335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45956.504052083335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45956.504052083335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45956.504052083335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45956.504052083335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45956.504052083335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45956.504052083335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45956.504052083335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45956.504052083335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45956.504052083335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45956.504052083335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45956.504052083335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45956.504052083335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45956.504052083335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45956.504052083335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45956.504052083335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45956.504052083335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45956.504052083335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45956.504052083335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45956.504052083335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45956.504052083335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45956.504052083335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45956.504052083335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45956.504052083335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45956.504052083335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45956.504052083335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45956.504052083335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45956.504052083335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45956.504052083335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45956.504052083335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45956.504052083335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45956.504052083335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45956.504052083335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45956.504052083335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45956.504052083335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45956.504052083335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45956.504052083335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45956.504052083335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45956.504052083335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45956.504052083335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45956.504052083335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45956.504052083335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45956.504052083335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45956.504052083335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45956.504052083335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45956.504052083335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45956.504052083335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45956.504052083335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45956.504052083335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45956.504052083335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45956.504052083335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45956.504052083335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45956.504052083335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45956.504052083335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45956.504052083335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45956.504052083335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45956.504052083335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45956.504052083335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45956.504052083335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45956.504052083335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45956.504052083335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45956.504052083335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45956.504052083335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45956.504052083335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45956.504052083335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45956.504052083335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45956.504052083335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45956.504052083335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45956.504052083335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45956.504052083335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45956.504052083335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45956.504052083335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45956.504052083335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45956.504052083335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45956.504052083335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45956.504052083335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45956.504052083335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45956.504052083335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45956.504052083335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45956.504052083335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45956.504052083335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45956.504052083335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45956.504052083335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45956.504052083335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45956.504052083335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45956.504052083335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45956.504052083335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45956.504052083335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45956.504052083335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45956.504052083335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45956.504052083335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45956.504052083335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45956.504052083335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45956.504052083335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45956.504052083335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45956.504052083335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45956.504052083335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45956.504052083335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45956.504052083335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45956.504052083335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45956.504052083335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45956.504052083335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45956.504052083335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45956.504052083335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45956.504052083335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45956.504052083335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45956.504052083335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45956.504052083335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45956.504052083335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45956.504052083335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45956.504052083335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45956.504052083335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45956.504052083335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45956.504052083335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45956.504052083335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45956.504052083335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45956.504052083335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45956.504052083335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45956.504052083335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45956.504052083335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45956.504052083335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45956.504052083335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45956.504052083335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45956.504052083335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45956.504052083335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45956.504052083335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45956.504052083335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45956.504052083335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45956.504052083335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45956.504052083335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45956.504052083335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45956.504052083335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45956.504052083335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45956.504052083335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45956.504052083335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45956.504052083335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45956.504052083335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45956.504052083335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45956.504052083335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45956.504052083335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45956.504052083335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45956.504052083335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45956.504052083335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45956.504052083335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45956.504052083335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45956.504052083335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45956.504052083335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45956.504052083335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45956.504052083335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45956.504052083335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45956.504052083335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45956.504052083335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45956.504052083335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45956.504052083335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45956.504052083335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45956.504052083335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45956.504052083335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45956.504052083335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45956.504052083335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45956.504052083335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45956.504052083335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45956.504052083335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45956.504052083335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45956.504052083335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45956.504052083335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45956.504052083335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45956.504052083335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45956.504052083335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45956.504052083335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45956.504052083335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45956.504052083335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45956.504052083335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45956.504052083335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45956.504052083335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45956.504052083335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45956.504052083335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45956.504052083335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45956.504052083335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45956.504052083335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45956.504052083335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45956.504052083335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45956.504052083335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45956.504052083335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45956.504052083335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45956.504052083335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45956.504052083335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45956.504052083335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45956.504052083335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45956.504052083335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45956.504052083335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45956.504052083335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45956.504052083335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45956.504052083335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45956.504052083335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45956.504052083335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45956.504052083335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45956.504052083335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45956.504052083335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45956.504052083335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45956.504052083335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45956.504052083335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45956.504052083335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45956.504052083335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45956.504052083335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45956.504052083335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45956.504052083335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45956.504052083335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45956.504052083335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45956.504052083335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45956.504052083335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45956.504052083335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45956.504052083335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45956.504052083335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45956.504052083335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45956.504052083335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45956.504052083335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45956.504052083335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45956.504052083335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45956.504052083335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45956.504052083335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45956.504052083335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45956.504052083335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45956.504052083335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45956.504052083335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45956.504052083335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45956.504052083335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45956.504052083335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45956.504052083335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45956.504052083335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45956.504052083335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45956.504052083335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45956.504052083335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45956.504052083335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45956.504052083335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45956.504052083335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45956.504052083335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45956.504052083335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45956.504052083335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45956.504052083335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45956.504052083335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45956.504052083335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45956.504052083335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45956.504052083335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45956.504052083335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45956.504052083335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45956.504052083335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45956.504052083335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45956.504052083335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45956.504052083335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45956.504052083335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45956.504052083335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45956.504052083335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45956.504052083335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45956.504052083335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45956.504052083335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45956.504052083335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45956.504052083335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45956.504052083335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45956.504052083335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45956.504052083335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45956.504052083335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45956.504052083335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45956.504052083335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45956.504052083335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45956.504052083335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45956.504052083335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45956.504052083335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45956.504052083335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45956.504052083335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45956.504052083335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45956.504052083335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45956.504052083335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45956.504052083335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45956.504052083335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45956.504052083335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45956.504052083335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45956.504052083335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45956.504052083335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45956.504052083335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45956.504052083335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45956.504052083335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45956.504052083335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45956.504052083335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45956.504052083335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45956.504052083335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45956.504052083335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45956.504052083335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45956.504052083335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45956.504052083335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45956.504052083335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45956.504052083335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45956.504052083335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45956.504052083335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45956.504052083335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45956.504052083335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45956.504052083335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45956.504052083335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45956.504052083335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45956.504052083335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45956.504052083335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45956.504052083335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45956.504052083335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45956.504052083335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45956.504052083335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45956.504052083335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45956.504052083335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45956.504052083335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45956.504052083335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45956.504052083335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45956.504052083335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45956.504052083335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45956.504052083335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45956.504052083335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45956.504052083335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45956.504052083335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45956.504052083335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45956.504052083335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45956.504052083335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45956.504052083335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45956.504052083335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45956.504052083335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45956.504052083335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45956.504052083335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45956.504052083335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45956.504052083335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45956.504052083335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45956.504052083335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45956.504052083335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45956.504052083335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45956.504052083335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45956.504052083335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45956.504052083335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45956.504052083335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45956.504052083335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45956.504052083335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45956.504052083335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45956.504052083335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45956.504052083335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45956.504052083335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45956.504052083335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45956.504052083335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45956.504052083335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45956.504052083335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45956.504052083335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45956.504052083335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45956.504052083335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45956.504052083335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45956.504052083335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45956.504052083335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45956.504052083335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45956.504052083335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45956.504052083335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45956.504052083335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45956.504052083335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45956.504052083335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45956.504052083335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45956.504052083335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45956.504052083335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45956.504052083335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45956.504052083335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45956.504052083335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45956.504052083335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45956.504052083335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45956.504052083335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45956.504052083335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45956.504052083335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45956.504052083335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45956.504052083335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45956.504052083335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45956.504052083335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45956.504052083335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45956.504052083335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45956.504052083335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45956.504052083335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45956.504052083335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45956.504052083335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45956.504052083335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45956.504052083335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45956.504052083335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45956.504052083335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45956.504052083335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45956.504052083335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45956.504052083335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45956.504052083335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45956.504052083335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45956.504052083335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45956.504052083335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45956.504052083335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45956.504052083335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45956.504052083335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45956.504052083335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45956.504052083335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45956.504052083335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45956.504052083335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45956.504052083335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45956.504052083335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45956.504052083335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45956.504052083335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45956.504052083335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45956.504052083335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45956.504052083335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45956.504052083335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45956.504052083335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45956.504052083335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45956.504052083335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45956.504052083335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45956.504052083335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45956.504052083335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45956.504052083335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45956.504052083335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45956.504052083335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45956.504052083335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45956.504052083335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45956.504052083335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45956.504052083335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45956.504052083335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45956.504052083335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45956.504052083335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45956.504052083335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45956.504052083335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45956.504052083335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45956.504052083335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45956.504052083335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45956.504052083335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45956.504052083335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45956.504052083335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45956.504052083335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45956.504052083335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45956.504052083335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45956.504052083335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45956.504052083335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45956.504052083335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45956.504052083335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45956.504052083335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45956.504052083335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45956.504052083335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45956.504052083335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45956.504052083335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45956.504052083335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45956.504052083335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45956.504052083335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45956.504052083335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45956.504052083335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45956.504052083335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45956.504052083335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45956.504052083335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45956.504052083335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45956.504052083335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45956.504052083335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45956.504052083335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45956.504052083335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45956.504052083335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45956.504052083335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45956.504052083335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45956.504052083335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45956.504052083335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45956.504052083335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45956.504052083335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45956.504052083335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45956.504052083335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45956.504052083335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45956.504052083335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45956.504052083335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45956.504052083335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45956.504052083335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45956.504052083335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45956.504052083335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45956.504052083335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45956.504052083335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45956.504052083335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45956.504052083335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45956.504052083335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45956.504052083335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45956.504052083335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45956.504052083335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45956.504052083335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45956.504052083335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45956.504052083335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45956.504052083335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45956.504052083335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45956.504052083335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45956.504052083335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45956.504052083335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45956.504052083335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45956.504052083335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45956.504052083335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45956.504052083335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45956.504052083335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45956.504052083335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45956.504052083335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45956.504052083335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45956.504052083335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45956.504052083335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45956.504052083335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45956.504052083335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45956.504052083335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45956.504052083335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45956.504052083335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45956.504052083335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45956.504052083335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45956.504052083335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45956.504052083335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45956.504052083335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45956.504052083335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45956.504052083335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45956.504052083335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45956.504052083335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45956.504052083335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45956.504052083335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45956.504052083335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45956.504052083335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45956.504052083335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45956.504052083335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45956.504052083335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45956.504052083335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45956.504052083335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45956.504052083335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45956.504052083335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45956.504052083335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45956.504052083335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45956.504052083335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45956.504052083335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45956.504052083335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45956.504052083335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45956.504052083335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45956.504052083335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45956.504052083335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45956.504052083335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45956.504052083335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45956.504052083335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45956.504052083335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45956.504052083335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45956.504052083335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45956.504052083335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45956.504052083335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45956.504052083335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45956.504052083335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45956.504052083335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45956.504052083335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45956.504052083335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45956.504052083335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45956.504052083335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45956.504052083335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45956.504052083335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45956.504052083335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45956.504052083335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45956.504052083335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45956.504052083335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45956.504052083335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45956.504052083335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45956.504052083335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45956.504052083335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45956.504052083335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45956.504052083335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45956.504052083335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45956.504052083335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45956.504052083335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45956.504052083335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45956.504052083335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45956.504052083335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45956.504052083335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45956.504052083335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45956.504052083335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45956.504052083335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45956.504052083335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45956.504052083335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45956.504052083335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45956.504052083335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45956.504052083335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45956.504052083335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45956.504052083335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45956.504052083335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45956.504052083335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45956.504052083335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45956.504052083335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45956.504052083335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45956.504052083335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45956.504052083335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45956.504052083335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45956.504052083335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45956.504052083335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45956.504052083335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45956.504052083335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45956.504052083335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45956.504052083335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45956.504052083335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45956.504052083335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45956.504052083335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45956.504052083335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45956.504052083335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45956.504052083335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45956.504052083335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45956.504052083335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45956.504052083335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45956.504052083335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45956.504052083335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45956.504052083335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45956.504052083335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45956.504052083335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45956.504052083335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45956.504052083335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45956.504052083335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45956.504052083335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45956.504052083335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45956.504052083335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45956.504052083335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45956.504052083335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45956.504052083335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45956.504052083335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45956.504052083335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45956.504052083335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45956.504052083335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45956.504052083335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45956.504052083335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45956.504052083335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45956.504052083335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45956.504052083335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45956.504052083335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45956.504052083335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45956.504052083335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45956.504052083335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45956.504052083335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45956.504052083335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45956.504052083335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45956.504052083335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45956.504052083335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45956.504052083335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45956.504052083335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45956.504052083335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45956.504052083335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45956.504052083335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45956.504052083335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45956.504052083335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45956.504052083335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45956.504052083335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45956.504052083335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45956.504052083335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45956.504052083335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45956.504052083335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45956.504052083335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45956.504052083335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45956.504052083335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45956.504052083335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45956.504052083335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45956.504052083335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45956.504052083335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45956.504052083335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45956.504052083335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45956.504052083335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45956.504052083335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45956.504052083335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45956.504052083335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45956.504052083335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45956.504052083335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45956.504052083335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45956.504052083335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45956.504052083335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45956.504052083335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45956.504052083335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45956.504052083335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45956.504052083335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45956.504052083335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45956.504052083335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45956.504052083335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45956.504052083335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45956.504052083335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45956.504052083335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45956.504052083335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45956.504052083335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45956.504052083335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45956.504052083335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45956.504052083335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45956.504052083335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45956.504052083335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45956.504052083335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45956.504052083335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45956.504052083335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45956.504052083335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45956.504052083335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45956.504052083335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45956.504052083335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45956.504052083335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45956.504052083335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45956.504052083335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45956.504052083335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45956.504052083335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45956.504052083335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45956.504052083335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45956.504052083335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45956.504052083335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45956.504052083335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45956.504052083335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45956.504052083335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45956.504052083335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45956.504052083335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45956.504052083335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45956.504052083335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45956.504052083335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45956.504052083335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45956.504052083335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45956.504052083335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45956.504052083335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45956.504052083335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45956.504052083335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45956.504052083335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45956.504052083335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45956.504052083335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45956.504052083335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45956.504052083335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45956.504052083335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45956.504052083335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45956.504052083335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45956.504052083335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45956.504052083335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45956.504052083335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45956.504052083335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45956.504052083335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45956.504052083335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45956.504052083335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45956.504052083335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45956.504052083335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45956.504052083335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45956.504052083335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45956.504052083335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45956.504052083335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45956.504052083335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45956.504052083335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45956.504052083335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45956.504052083335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45956.504052083335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45956.504052083335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45956.504052083335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45956.504052083335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45956.504052083335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45956.504052083335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45956.504052083335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45956.504052083335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45956.504052083335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45956.504052083335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45956.504052083335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45956.504052083335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45956.504052083335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45956.504052083335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45956.504052083335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45956.504052083335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45956.504052083335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45956.504052083335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45956.504052083335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45956.504052083335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45956.504052083335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45956.504052083335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45956.504052083335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45956.504052083335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45956.504052083335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45956.504052083335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45956.504052083335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45956.504052083335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45956.504052083335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45956.504052083335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45956.504052083335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45956.504052083335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45956.504052083335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45956.504052083335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45956.504052083335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45956.504052083335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45956.504052083335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45956.504052083335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45956.504052083335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45956.504052083335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45956.504052083335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45956.504052083335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45956.504052083335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45956.504052083335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45956.504052083335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45956.504052083335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45956.504052083335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45956.504052083335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45956.504052083335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45956.504052083335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45956.504052083335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45956.504052083335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45956.504052083335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45956.504052083335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45956.504052083335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45956.504052083335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45956.504052083335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45956.504052083335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45956.504052083335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45956.504052083335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45956.504052083335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45956.504052083335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45956.504052083335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45956.504052083335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45956.504052083335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45956.504052083335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45956.504052083335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45956.504052083335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45956.504052083335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45956.504052083335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45956.504052083335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45956.504052083335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45956.504052083335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45956.504052083335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45956.504052083335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45956.504052083335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45956.504052083335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45956.504052083335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45956.504052083335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45956.504052083335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45956.504052083335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45956.504052083335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45956.504052083335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45956.504052083335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45956.504052083335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45956.504052083335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45956.504052083335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45956.504052083335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45956.504052083335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45956.504052083335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45956.504052083335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45956.504052083335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45956.504052083335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45956.504052083335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253.02333449073922</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2.8693298611106002</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3.2524305555853061E-2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45956.504052083335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45956.504052083335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45956.504052083335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45956.504052083335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45956.504052083335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45956.504052083335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45956.504052083335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45956.504052083335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45956.504052083335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45956.504052083335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45956.504052083335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45956.504052083335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45956.504052083335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45956.504052083335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45956.504052083335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45956.504052083335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45956.504052083335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45956.504052083335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45956.504052083335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45956.504052083335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45956.504052083335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45956.504052083335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45956.504052083335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45956.504052083335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45956.504052083335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45956.504052083335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45956.504052083335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45956.504052083335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45956.504052083335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45956.504052083335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45956.504052083335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45956.504052083335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45956.504052083335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45956.504052083335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45956.504052083335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45956.504052083335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45956.504052083335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45956.504052083335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45956.504052083335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45956.504052083335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45956.504052083335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45956.504052083335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45956.504052083335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45956.504052083335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45956.504052083335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45956.504052083335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45956.504052083335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45956.504052083335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45956.504052083335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45956.504052083335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45956.504052083335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45956.504052083335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45956.504052083335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45956.504052083335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45956.504052083335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45956.504052083335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45956.504052083335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45956.504052083335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45956.504052083335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45956.504052083335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45956.504052083335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45956.504052083335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45956.504052083335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45956.504052083335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45956.504052083335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45956.504052083335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45956.504052083335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45956.504052083335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45956.504052083335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45956.504052083335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45956.504052083335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45956.504052083335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45956.504052083335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45956.504052083335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45956.504052083335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45956.504052083335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45956.504052083335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45956.504052083335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45956.504052083335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45956.504052083335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45956.504052083335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45956.504052083335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45956.504052083335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45956.504052083335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45956.504052083335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45956.504052083335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45956.504052083335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45956.504052083335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45956.504052083335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45956.504052083335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45956.504052083335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45956.504052083335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45956.504052083335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45956.504052083335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45956.504052083335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45956.504052083335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45956.504052083335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45956.504052083335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45956.504052083335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45956.504052083335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45956.504052083335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45956.504052083335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45956.504052083335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45956.504052083335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45956.504052083335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45956.504052083335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45956.504052083335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45956.504052083335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45956.504052083335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45956.504052083335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45956.504052083335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45956.504052083335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45956.504052083335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45956.504052083335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45956.504052083335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45956.504052083335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45956.504052083335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45956.504052083335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45956.504052083335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45956.504052083335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45956.504052083335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45956.504052083335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45956.504052083335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45956.504052083335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45956.504052083335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45956.504052083335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45956.504052083335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45956.504052083335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45956.504052083335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45956.504052083335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45956.504052083335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45956.504052083335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45956.504052083335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45956.504052083335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45956.504052083335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45956.504052083335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45956.504052083335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45956.504052083335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45956.504052083335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45956.504052083335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45956.504052083335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45956.504052083335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45956.504052083335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45956.504052083335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45956.504052083335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45956.504052083335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45956.504052083335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45956.504052083335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45956.504052083335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45956.504052083335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45956.504052083335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45956.504052083335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45956.504052083335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45956.504052083335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45956.504052083335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45956.504052083335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45956.504052083335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45956.504052083335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45956.504052083335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45956.504052083335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45956.504052083335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45956.504052083335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45956.504052083335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45956.504052083335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45956.504052083335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45956.504052083335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45956.504052083335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45956.504052083335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45956.504052083335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45956.504052083335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45956.504052083335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45956.504052083335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45956.504052083335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45956.504052083335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45956.504052083335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45956.504052083335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45956.504052083335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45956.504052083335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45956.504052083335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45956.504052083335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45956.504052083335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45956.504052083335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45956.504052083335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45956.504052083335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45956.504052083335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45956.504052083335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45956.504052083335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45956.504052083335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45956.504052083335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45956.504052083335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45956.504052083335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45956.504052083335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45956.504052083335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45956.504052083335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45956.504052083335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45956.504052083335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45956.504052083335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45956.504052083335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45956.504052083335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45956.504052083335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45956.504052083335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45956.504052083335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45956.504052083335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45956.504052083335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45956.504052083335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45956.504052083335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45956.504052083335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45956.504052083335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45956.504052083335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45956.504052083335</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45956.504052083335</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64.671991898147098</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30.315174768518773</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7.8429409722230048</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38382</v>
      </c>
      <c r="E5" s="152" t="s">
        <v>38998</v>
      </c>
      <c r="F5" s="153">
        <v>45956.464803240742</v>
      </c>
      <c r="G5" s="154">
        <f ca="1">IFERROR(NOW()-F5,"")</f>
        <v>3.9248611108632758E-2</v>
      </c>
      <c r="H5" s="153">
        <v>45956.455081018517</v>
      </c>
      <c r="I5" s="152" t="str">
        <f>IFERROR(VLOOKUP(D5,DB!A:F,6,0),"")</f>
        <v>SCECO</v>
      </c>
      <c r="J5" s="152" t="str">
        <f>IFERROR(VLOOKUP(D5,DB!A:G,7,0),"")</f>
        <v>Haj Removal</v>
      </c>
      <c r="K5" s="152" t="s">
        <v>39104</v>
      </c>
      <c r="L5" s="152" t="str">
        <f>IFERROR(VLOOKUP(D5,DB!A:I,9,0),"")</f>
        <v>Latis</v>
      </c>
    </row>
    <row r="6" spans="1:13" ht="15">
      <c r="A6" s="152"/>
      <c r="B6" s="152" t="str">
        <f>IFERROR(VLOOKUP(D6,DB!A:K,11,0),"")</f>
        <v/>
      </c>
      <c r="C6" s="152"/>
      <c r="D6" s="152"/>
      <c r="E6" s="152"/>
      <c r="F6" s="153"/>
      <c r="G6" s="154">
        <f ca="1">IFERROR(NOW()-F6,"")</f>
        <v>45956.504051851851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45956.504051851851</v>
      </c>
      <c r="H7" s="153"/>
      <c r="I7" s="152" t="str">
        <f>IFERROR(VLOOKUP(D7,DB!A:F,6,0),"")</f>
        <v/>
      </c>
      <c r="J7" s="152" t="str">
        <f>IFERROR(VLOOKUP(D7,DB!A:G,7,0),"")</f>
        <v/>
      </c>
      <c r="K7" s="152"/>
      <c r="L7" s="152" t="str">
        <f>IFERROR(VLOOKUP(D7,DB!A:I,9,0),"")</f>
        <v/>
      </c>
    </row>
    <row r="8" spans="1:13" ht="15.75">
      <c r="A8" s="152"/>
      <c r="B8" s="152" t="str">
        <f>IFERROR(VLOOKUP(#REF!,DB!A:K,11,0),"")</f>
        <v/>
      </c>
      <c r="C8" s="152"/>
      <c r="D8" s="170"/>
      <c r="E8" s="152"/>
      <c r="F8" s="153"/>
      <c r="G8" s="154">
        <f ca="1">IFERROR(NOW()-F8,"")</f>
        <v>45956.504051851851</v>
      </c>
      <c r="H8" s="153"/>
      <c r="I8" s="152" t="str">
        <f>IFERROR(VLOOKUP(#REF!,DB!A:F,6,0),"")</f>
        <v/>
      </c>
      <c r="J8" s="152" t="str">
        <f>IFERROR(VLOOKUP(#REF!,DB!A:G,7,0),"")</f>
        <v/>
      </c>
      <c r="K8" s="152"/>
      <c r="L8" s="152" t="str">
        <f>IFERROR(VLOOKUP(#REF!,DB!A:I,9,0),"")</f>
        <v/>
      </c>
    </row>
    <row r="9" spans="1:13" ht="15">
      <c r="A9" s="152"/>
      <c r="B9" s="152" t="str">
        <f>IFERROR(VLOOKUP(D9,DB!A:K,11,0),"")</f>
        <v/>
      </c>
      <c r="C9" s="152"/>
      <c r="D9" s="152"/>
      <c r="E9" s="152"/>
      <c r="F9" s="153"/>
      <c r="G9" s="154">
        <f ca="1">IFERROR(NOW()-F9,"")</f>
        <v>45956.504051851851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45956.504051851851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45956.504051851851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45956.504051851851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45956.504051851851</v>
      </c>
      <c r="H13" s="153"/>
      <c r="I13" s="152" t="str">
        <f>IFERROR(VLOOKUP(D13,DB!A:F,6,0),"")</f>
        <v/>
      </c>
      <c r="J13" s="152" t="str">
        <f>IFERROR(VLOOKUP(D13,DB!A:G,7,0),"")</f>
        <v/>
      </c>
      <c r="K13" s="152"/>
      <c r="L13" s="152" t="str">
        <f>IFERROR(VLOOKUP(D13,DB!A:I,9,0),"")</f>
        <v/>
      </c>
    </row>
    <row r="14" spans="1:13" ht="15">
      <c r="A14" s="169"/>
      <c r="B14" s="152" t="str">
        <f>IFERROR(VLOOKUP(D14,DB!A:K,11,0),"")</f>
        <v/>
      </c>
      <c r="C14" s="152"/>
      <c r="D14" s="152"/>
      <c r="E14" s="152"/>
      <c r="F14" s="153"/>
      <c r="G14" s="154">
        <f ca="1">IFERROR(NOW()-F14,"")</f>
        <v>45956.504051851851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45956.504051851851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45956.504051851851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45956.504051851851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45956.504051851851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45956.504051851851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45956.504051851851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45956.504051851851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45956.504051851851</v>
      </c>
      <c r="H22" s="153"/>
      <c r="I22" s="152" t="str">
        <f>IFERROR(VLOOKUP(D22,DB!A:F,6,0),"")</f>
        <v/>
      </c>
      <c r="J22" s="152" t="str">
        <f>IFERROR(VLOOKUP(D22,DB!A:G,7,0),"")</f>
        <v/>
      </c>
      <c r="K22" s="152"/>
      <c r="L22" s="152" t="str">
        <f>IFERROR(VLOOKUP(D22,DB!A:I,9,0),"")</f>
        <v/>
      </c>
    </row>
    <row r="23" spans="1:12" ht="15">
      <c r="A23" s="152"/>
      <c r="B23" s="152" t="str">
        <f>IFERROR(VLOOKUP(D23,DB!A:K,11,0),"")</f>
        <v/>
      </c>
      <c r="C23" s="152"/>
      <c r="D23"/>
      <c r="E23" s="152"/>
      <c r="F23" s="153"/>
      <c r="G23" s="154">
        <f ca="1">IFERROR(NOW()-F23,"")</f>
        <v>45956.504051851851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45956.504051851851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45956.504051851851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45956.504051851851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45956.504051851851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45956.504051851851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45956.504051851851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45956.504051851851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45956.504051851851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45956.504051851851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45956.504051851851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45956.504051851851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45956.504051851851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45956.504051851851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45956.504051851851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45956.504051851851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45956.504051851851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45956.504051851851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45956.504051851851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45956.504051851851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45956.504051851851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45956.504051851851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45956.504051851851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45956.504051851851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45956.504051851851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45956.504051851851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45956.504051851851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45956.504051851851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45956.504051851851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45956.504051851851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45956.504051851851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45956.504051851851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45956.504051851851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45956.504051851851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45956.504051851851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45956.504051851851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45956.504051851851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45956.504051851851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45956.504051851851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45956.504051851851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45956.504051851851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45956.504051851851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45956.504051851851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45956.504051851851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45956.504051851851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45956.504051851851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45956.504051851851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45956.504051851851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45956.504051851851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45956.504051851851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45956.504051851851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45956.504051851851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45956.504051851851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45956.504051851851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45956.504051851851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45956.504051851851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45956.504051851851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45956.504051851851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45956.504051851851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45956.504051851851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45956.504051851851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45956.504051851851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45956.504051851851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45956.504051851851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45956.504051851851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45956.504051851851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45956.504051851851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45956.504051851851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45956.504051851851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45956.504051851851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45956.504051851851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45956.504051851851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45956.504051851851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45956.504051851851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45956.504051851851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45956.504051851851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45956.504051851851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45956.504051851851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45956.504051851851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45956.504051851851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45956.504051851851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45956.504051851851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45956.504051851851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45956.504051851851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45956.504051851851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45956.504051851851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45956.504051851851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45956.504051851851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45956.504051851851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45956.504051851851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45956.504051851851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45956.504051851851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45956.504051851851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45956.504051851851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45956.504051851851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45956.504051851851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45956.504051851851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45956.504051851851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45956.504051851851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45956.504051851851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45956.504051851851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45956.504051851851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45956.504051851851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45956.504051851851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45956.504051851851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45956.504051851851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45956.504051851851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45956.504051851851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45956.504051851851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45956.504051851851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45956.504051851851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45956.504051851851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45956.504051851851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45956.504051851851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45956.504051851851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45956.504051851851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45956.504051851851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45956.504051851851</v>
      </c>
      <c r="H140" s="153"/>
      <c r="I140" s="152" t="str">
        <f>IFERROR(VLOOKUP(D140,DB!A:F,6,0),"")</f>
        <v/>
      </c>
      <c r="J140" s="152" t="str">
        <f>IFERROR(VLOOKUP(D140,DB!A:G,7,0),"")</f>
        <v/>
      </c>
      <c r="K140" s="152"/>
      <c r="L140" s="152" t="str">
        <f>IFERROR(VLOOKUP(D140,DB!A:I,9,0),"")</f>
        <v/>
      </c>
    </row>
    <row r="141" spans="1:12" ht="15">
      <c r="A141" s="158"/>
      <c r="B141" s="158" t="str">
        <f>IFERROR(VLOOKUP(D141,DB!A:K,11,0),"")</f>
        <v/>
      </c>
      <c r="C141" s="158"/>
      <c r="D141" s="158"/>
      <c r="E141" s="158"/>
      <c r="F141" s="159"/>
      <c r="G141" s="160">
        <f ca="1">IFERROR(NOW()-F141,"")</f>
        <v>45956.504051851851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45956.504051851851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45956.504051851851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45956.504051851851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45956.504051851851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45956.504051851851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45956.504051851851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45956.504051851851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45956.504051851851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45956.504051851851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45956.504051851851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45956.504051851851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45956.504051851851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45956.504051851851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45956.504051851851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45956.504051851851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45956.504051851851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45956.504051851851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45956.504051851851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45956.504051851851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45956.504051851851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45956.504051851851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45956.504051851851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45956.504051851851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45956.504051851851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45956.504051851851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45956.504051851851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45956.504051851851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45956.504051851851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45956.504051851851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45956.504051851851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45956.504051851851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45956.504051851851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45956.504051851851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45956.504051851851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45956.504051851851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45956.504051851851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45956.504051851851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45956.504051851851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45956.504051851851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45956.504051851851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45956.504051851851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45956.504051851851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45956.504051851851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45956.504051851851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45956.504051851851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45956.504051851851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45956.504051851851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45956.504051851851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45956.504051851851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45956.504051851851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45956.504051851851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45956.504051851851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45956.504051851851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45956.504051851851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45956.504051851851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45956.504051851851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45956.504051851851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45956.504051851851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45956.504051851851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45956.504051851851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45956.504051851851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45956.504051851851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45956.504051851851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45956.504051851851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45956.504051851851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45956.504051851851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45956.504051851851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45956.504051851851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45956.504051851851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45956.504051851851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45956.504051851851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45956.504051851851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45956.504051851851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45956.504051851851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45956.504051851851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45956.504051851851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45956.504051851851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45956.504051851851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45956.504051851851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45956.504051851851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45956.504051851851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45956.504051851851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45956.504051851851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45956.504051851851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45956.504051851851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45956.504051851851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45956.504051851851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45956.504051851851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45956.504051851851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45956.504051851851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45956.504051851851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45956.504051851851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45956.504051851851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45956.504051851851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45956.504051851851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45956.504051851851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45956.504051851851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45956.504051851851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45956.504051851851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45956.504051851851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45956.504051851851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45956.504051851851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45956.504051851851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45956.504051851851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45956.504051851851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45956.504051851851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45956.504051851851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45956.504051851851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45956.504051851851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45956.504051851851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45956.504051851851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45956.504051851851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45956.504051851851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45956.504051851851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45956.504051851851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45956.504051851851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45956.504051851851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45956.504051851851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45956.504051851851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45956.504051851851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45956.504051851851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45956.504051851851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45956.504051851851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45956.504051851851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45956.504051851851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45956.504051851851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45956.504051851851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45956.504051851851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45956.504051851851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45956.504051851851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45956.504051851851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45956.504051851851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45956.504051851851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45956.504051851851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45956.504051851851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45956.504051851851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45956.504051851851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45956.504051851851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45956.504051851851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45956.504051851851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45956.504051851851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45956.504051851851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45956.504051851851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45956.504051851851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45956.504051851851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45956.504051851851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45956.504051851851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45956.504051851851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45956.504051851851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45956.504051851851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45956.504051851851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45956.504051851851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45956.504051851851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45956.504051851851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45956.504051851851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45956.504051851851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45956.504051851851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45956.504051851851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45956.504051851851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45956.504051851851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45956.504051851851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45956.504051851851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45956.504051851851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45956.504051851851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45956.504052083335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45956.504052083335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45956.504052083335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45956.504052083335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45956.504052083335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45956.504052083335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45956.504052083335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45956.504052083335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45956.504052083335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45956.504052083335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45956.504052083335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45956.504052083335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45956.504052083335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45956.504052083335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45956.504052083335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45956.504052083335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45956.504052083335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45956.504052083335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45956.504052083335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45956.504052083335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45956.504052083335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45956.504052083335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45956.504052083335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45956.504052083335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45956.504052083335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45956.504052083335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45956.504052083335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45956.504052083335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45956.504052083335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45956.504052083335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45956.504052083335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45956.504052083335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45956.504052083335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45956.504052083335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45956.504052083335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45956.504052083335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45956.504052083335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45956.504052083335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45956.504052083335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45956.504052083335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45956.504052083335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45956.504052083335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45956.504052083335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45956.504052083335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45956.504052083335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45956.504052083335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45956.504052083335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45956.504052083335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45956.504052083335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45956.504052083335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45956.504052083335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45956.504052083335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45956.504052083335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45956.504052083335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45956.504052083335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45956.504052083335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45956.504052083335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45956.504052083335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45956.504052083335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45956.504052083335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45956.504052083335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45956.504052083335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45956.504052083335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45956.504052083335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45956.504052083335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45956.504052083335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45956.504052083335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45956.504052083335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45956.504052083335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45956.504052083335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45956.504052083335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45956.504052083335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45956.504052083335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45956.504052083335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45956.504052083335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45956.504052083335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45956.504052083335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45956.504052083335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45956.504052083335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45956.504052083335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45956.504052083335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45956.504052083335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45956.504052083335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45956.504052083335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45956.504052083335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45956.504052083335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45956.504052083335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45956.504052083335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45956.504052083335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45956.504052083335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45956.504052083335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45956.504052083335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45956.504052083335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45956.504052083335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45956.504052083335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45956.504052083335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45956.504052083335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45956.504052083335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45956.504052083335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45956.504052083335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45956.504052083335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45956.504052083335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45956.504052083335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45956.504052083335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45956.504052083335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45956.504052083335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45956.504052083335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45956.504052083335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45956.504052083335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45956.504052083335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45956.504052083335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45956.504052083335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45956.504052083335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45956.504052083335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45956.504052083335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45956.504052083335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45956.504052083335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45956.504052083335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45956.504052083335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45956.504052083335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45956.504052083335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45956.504052083335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45956.504052083335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45956.504052083335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45956.504052083335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45956.504052083335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45956.504052083335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45956.504052083335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45956.504052083335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45956.504052083335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45956.504052083335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45956.504052083335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45956.504052083335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45956.504052083335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45956.504052083335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45956.504052083335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45956.504052083335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45956.504052083335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45956.504052083335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45956.504052083335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45956.504052083335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45956.504052083335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45956.504052083335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45956.504052083335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45956.504052083335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45956.504052083335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45956.504052083335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45956.504052083335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45956.504052083335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45956.504052083335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45956.504052083335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45956.504052083335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45956.504052083335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45956.504052083335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45956.504052083335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45956.504052083335</v>
      </c>
      <c r="H461" s="159"/>
      <c r="I461" s="158" t="str">
        <f>IFERROR(VLOOKUP(D461,DB!A:F,6,0),"")</f>
        <v/>
      </c>
      <c r="J461" s="158" t="str">
        <f>IFERROR(VLOOKUP(D461,DB!A:G,7,0),"")</f>
        <v/>
      </c>
      <c r="K461" s="158"/>
      <c r="L461" s="158" t="str">
        <f>IFERROR(VLOOKUP(D461,DB!A:I,9,0),"")</f>
        <v/>
      </c>
    </row>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71" ht="15"/>
    <row r="572" ht="15"/>
    <row r="574" ht="15"/>
    <row r="575" ht="15"/>
    <row r="576" ht="15"/>
    <row r="577" ht="15"/>
    <row r="579" ht="15"/>
    <row r="580" ht="15"/>
    <row r="587" ht="15"/>
    <row r="588" ht="15"/>
    <row r="589" ht="15"/>
    <row r="590" ht="15"/>
    <row r="591" ht="15"/>
    <row r="592" ht="15"/>
    <row r="595" ht="15"/>
    <row r="596" ht="15"/>
    <row r="597" ht="15"/>
    <row r="598" ht="15"/>
    <row r="599" ht="15"/>
    <row r="600" ht="15"/>
    <row r="601" ht="15"/>
    <row r="602" ht="15"/>
    <row r="603" ht="15"/>
    <row r="604" ht="15"/>
    <row r="605" ht="15"/>
    <row r="606"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2" ht="15"/>
    <row r="663"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792" ht="15"/>
    <row r="794" ht="15"/>
    <row r="795"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8" ht="15"/>
    <row r="829" ht="15"/>
    <row r="999" ht="15"/>
    <row r="1000" ht="15"/>
    <row r="1001" ht="15"/>
    <row r="1002" ht="15"/>
    <row r="1003" ht="15"/>
    <row r="1004" ht="15"/>
    <row r="1010" ht="15"/>
    <row r="1011" ht="15"/>
    <row r="1012" ht="15"/>
    <row r="1013" ht="15"/>
    <row r="1014" ht="15"/>
    <row r="1015" ht="15"/>
    <row r="1016"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7" ht="15"/>
    <row r="1068" ht="15"/>
    <row r="1074" ht="15"/>
    <row r="1075" ht="15"/>
    <row r="1077" ht="15"/>
    <row r="1078" ht="15"/>
    <row r="1079" ht="15"/>
    <row r="1080" ht="15"/>
    <row r="1081" ht="15"/>
    <row r="1082" ht="15"/>
    <row r="1083" ht="15"/>
    <row r="1085" ht="15"/>
    <row r="1086" ht="15"/>
    <row r="1087"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2"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5" ht="15"/>
    <row r="1206" ht="15"/>
    <row r="1207" ht="15"/>
    <row r="1208" ht="15"/>
    <row r="1209" ht="15"/>
    <row r="1210" ht="15"/>
    <row r="1211" ht="15"/>
    <row r="1212" ht="15"/>
    <row r="1213" ht="15"/>
    <row r="1214" ht="15"/>
    <row r="1222" ht="15"/>
    <row r="1223" ht="15"/>
    <row r="1226" ht="15"/>
    <row r="1227" ht="15"/>
    <row r="1228" ht="15"/>
    <row r="1229" ht="15"/>
    <row r="1230" ht="15"/>
    <row r="1231" ht="15"/>
    <row r="1232" ht="15"/>
    <row r="1233" ht="15"/>
    <row r="1236" ht="15"/>
    <row r="1237" ht="15"/>
    <row r="1238" ht="15"/>
    <row r="1239" ht="15"/>
    <row r="1240" ht="15"/>
    <row r="1241" ht="15"/>
    <row r="1242" ht="15"/>
    <row r="1243" ht="15"/>
    <row r="1244" ht="15"/>
    <row r="1245" ht="15"/>
    <row r="1246" ht="15"/>
    <row r="1247" ht="15"/>
    <row r="1249" ht="15"/>
    <row r="1250" ht="15"/>
    <row r="1251" ht="15"/>
    <row r="1254" ht="15"/>
    <row r="1256" ht="15"/>
    <row r="1258" ht="15"/>
    <row r="1261" ht="15"/>
    <row r="1262" ht="15"/>
    <row r="1263" ht="15"/>
    <row r="1265" ht="15"/>
    <row r="1267" ht="15"/>
    <row r="1268" ht="15"/>
    <row r="1269" ht="15"/>
    <row r="1270" ht="15"/>
    <row r="1271" ht="15"/>
    <row r="1273" ht="15"/>
    <row r="1274" ht="15"/>
    <row r="1275" ht="15"/>
    <row r="1276" ht="15"/>
    <row r="1278" ht="15"/>
    <row r="1280" ht="15"/>
    <row r="1281" ht="15"/>
    <row r="1283" ht="15"/>
    <row r="1284" ht="15"/>
    <row r="1285" ht="15"/>
    <row r="1286" ht="15"/>
    <row r="1288" ht="15"/>
    <row r="1290" ht="15"/>
    <row r="1291" ht="15"/>
    <row r="1292" ht="15"/>
    <row r="1293" ht="15"/>
    <row r="1295" ht="15"/>
    <row r="1296" ht="15"/>
    <row r="1297" ht="15"/>
    <row r="1298" ht="15"/>
    <row r="1299" ht="15"/>
    <row r="1300" ht="15"/>
    <row r="1301" ht="15"/>
    <row r="1304" ht="15"/>
    <row r="1306" ht="15"/>
    <row r="1307" ht="15"/>
    <row r="1308" ht="15"/>
  </sheetData>
  <dataValidations count="2">
    <dataValidation allowBlank="1" showInputMessage="1" showErrorMessage="1" sqref="E1" xr:uid="{920C6338-E771-4DAE-8C89-92A9093EA4DE}"/>
    <dataValidation type="list" allowBlank="1" showInputMessage="1" showErrorMessage="1" sqref="E2:E4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0.39964212962513557</v>
      </c>
      <c r="H2" s="107">
        <v>45956.092986111114</v>
      </c>
      <c r="I2" s="103" t="str">
        <f>IFERROR(VLOOKUP(D2,DB!A:F,6,0),"")</f>
        <v>Generator-SG</v>
      </c>
      <c r="J2" s="102" t="str">
        <f>IFERROR(VLOOKUP(D2,DB!A:G,7,0),"")</f>
        <v>Vandalized</v>
      </c>
      <c r="K2" s="108" t="s">
        <v>39106</v>
      </c>
      <c r="L2" s="109" t="str">
        <f>IFERROR(VLOOKUP(D2,DB!A:I,9,0),"")</f>
        <v>Latis</v>
      </c>
    </row>
    <row r="3" spans="1:16383" ht="31.5" customHeight="1">
      <c r="A3" s="104"/>
      <c r="B3" s="103" t="str">
        <f>IFERROR(VLOOKUP(D3,DB!A:K,11,0),"")</f>
        <v/>
      </c>
      <c r="C3" s="105"/>
      <c r="D3" s="103"/>
      <c r="E3" s="106"/>
      <c r="F3" s="107"/>
      <c r="G3" s="77">
        <f ca="1">IFERROR(NOW()-F3,"-")</f>
        <v>45956.504051851851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45956.504051851851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45956.504051851851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45956.504051851851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45956.504051851851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45956.504051851851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45956.504051851851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45956.504051851851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45956.504051851851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45956.504051851851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45956.504051851851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45956.504051851851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45956.504051851851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45956.504051851851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45956.504051851851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45956.504051851851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45956.504051851851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45956.504051851851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45956.504051851851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45956.504051851851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45956.504051851851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45956.504051851851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45956.504051851851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45956.504051851851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45956.504051851851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45956.504051851851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45956.504051851851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45956.504051851851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45956.504051851851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45956.504051851851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45956.504051851851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45956.504051851851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45956.504051851851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45956.504051851851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45956.504051851851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45956.504051851851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45956.504051851851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45956.504051851851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45956.504051851851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45956.504051851851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45956.504051851851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45956.504051851851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45956.504051851851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45956.504051851851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45956.504051851851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45956.504051851851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45956.504051851851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45956.504051851851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45956.504051851851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45956.504051851851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45956.504051851851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45956.504051851851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45956.504051851851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45956.504051851851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45956.504051851851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45956.504051851851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45956.504051851851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45956.504051851851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45956.504051851851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45956.504051851851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45956.504051851851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45956.504051851851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45956.504051851851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45956.504051851851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45956.504051851851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45956.504051851851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45956.504051851851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45956.504051851851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45956.504051851851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45956.504051851851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45956.504051851851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45956.504051851851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45956.504051851851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45956.504051851851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45956.504051851851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45956.504051851851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45956.504051851851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45956.504051851851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45956.504051851851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45956.504051851851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45956.504051851851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45956.504051851851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45956.504051851851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45956.504051851851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45956.504051851851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45956.504051851851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45956.504051851851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45956.504051851851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45956.504051851851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45956.504051851851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45956.504051851851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45956.504051851851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45956.504051851851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45956.504051851851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45956.504051851851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45956.504051851851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45956.504051851851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45956.504051851851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45956.504051851851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45956.504051851851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45956.504051851851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45956.504051851851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45956.504051851851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45956.504051851851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45956.504051851851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45956.504051851851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45956.504051851851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45956.504051851851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45956.504051851851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45956.504051851851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45956.504051851851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45956.504051851851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45956.504051851851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45956.504051851851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45956.504051851851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45956.504051851851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45956.504051851851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45956.504051851851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45956.504051851851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45956.504051851851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45956.504051851851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45956.504051851851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45956.504051851851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45956.504051851851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45956.504051851851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45956.504051851851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45956.504051851851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45956.504051851851</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2025-10-26T09:07:46Z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