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66" documentId="13_ncr:1_{F6CB121F-512D-4AA6-A0C1-0FB36C537598}" xr6:coauthVersionLast="47" xr6:coauthVersionMax="47" xr10:uidLastSave="{81A3EB1C-967F-4B34-9F75-93F38C1C2B3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<sst xmlns="http://schemas.openxmlformats.org/spreadsheetml/2006/main" count="180294" uniqueCount="39131">
  <si>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</si>
  <si>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</si>
  <si>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</si>
  <si>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</si>
  <si>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</si>
  <si>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</si>
  <si>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</si>
  <si>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</si>
  <si>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</si>
  <si>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</si>
  <si>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</si>
  <si>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</si>
  <si>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</si>
  <si>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</si>
  <si>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</si>
  <si>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</si>
  <si>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</si>
  <si>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</si>
  <si>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</si>
  <si>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</si>
  <si>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</si>
  <si>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</si>
  <si>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</si>
  <si>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</si>
  <si>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</si>
  <si>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</si>
  <si>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</si>
  <si>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</si>
  <si>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</si>
  <si>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</si>
  <si>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</si>
  <si>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</si>
  <si>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</si>
  <si>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</si>
  <si>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</si>
  <si>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</si>
  <si>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</si>
  <si>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</si>
  <si>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</si>
  <si>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</si>
  <si>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</si>
  <si>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</si>
  <si>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</si>
  <si>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</si>
  <si>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</si>
  <si>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</si>
  <si>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</si>
  <si>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</si>
  <si>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</si>
  <si>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</si>
  <si>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</si>
  <si>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</si>
  <si>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</si>
  <si>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</si>
  <si>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</si>
  <si>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</si>
  <si>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</si>
  <si>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</si>
  <si>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</si>
  <si>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</si>
  <si>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</si>
  <si>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</si>
  <si>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</si>
  <si>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</si>
  <si>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</si>
  <si>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</si>
  <si>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</si>
  <si>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</si>
  <si>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</si>
  <si>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</si>
  <si>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</si>
  <si>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</si>
  <si>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</si>
  <si>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</si>
  <si>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</si>
  <si>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</si>
  <si>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</si>
  <si>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</si>
  <si>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</si>
  <si>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</si>
  <si>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</si>
  <si>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</si>
  <si>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</si>
  <si>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</si>
  <si>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</si>
  <si>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</si>
  <si>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</si>
  <si>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</si>
  <si>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</si>
  <si>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</si>
  <si>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</si>
  <si>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</si>
  <si>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</si>
  <si>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</si>
  <si>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</si>
  <si>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</si>
  <si>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</si>
  <si>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</si>
  <si>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</si>
  <si>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</si>
  <si>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</si>
  <si>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</si>
  <si>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</si>
  <si>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</si>
  <si>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</si>
  <si>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</si>
  <si>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</si>
  <si>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</si>
  <si>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</si>
  <si>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</si>
  <si>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</si>
  <si>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</si>
  <si>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</si>
  <si>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</si>
  <si>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</si>
  <si>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</si>
  <si>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</si>
  <si>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</si>
  <si>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</si>
  <si>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</si>
  <si>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</si>
  <si>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</si>
  <si>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</si>
  <si>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</si>
  <si>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</si>
  <si>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</si>
  <si>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</si>
  <si>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</si>
  <si>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</si>
  <si>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</si>
  <si>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</si>
  <si>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</si>
  <si>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</si>
  <si>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</si>
  <si>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</si>
  <si>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</si>
  <si>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</si>
  <si>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</si>
  <si>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</si>
  <si>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</si>
  <si>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</si>
  <si>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</si>
  <si>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</si>
  <si>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</si>
  <si>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</si>
  <si>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</si>
  <si>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</si>
  <si>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</si>
  <si>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</si>
  <si>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</si>
  <si>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</si>
  <si>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</si>
  <si>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</si>
  <si>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</si>
  <si>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</si>
  <si>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</si>
  <si>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</si>
  <si>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</si>
  <si>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</si>
  <si>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</si>
  <si>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</si>
  <si>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</si>
  <si>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</si>
  <si>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</si>
  <si>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</si>
  <si>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</si>
  <si>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</si>
  <si>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</si>
  <si>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</si>
  <si>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</si>
  <si>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</si>
  <si>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</si>
  <si>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</si>
  <si>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</si>
  <si>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</si>
  <si>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</si>
  <si>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</si>
  <si>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</si>
  <si>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</si>
  <si>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</si>
  <si>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</si>
  <si>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</si>
  <si>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</si>
  <si>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</si>
  <si>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</si>
  <si>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</si>
  <si>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</si>
  <si>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</si>
  <si>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</si>
  <si>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</si>
  <si>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</si>
  <si>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</si>
  <si>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</si>
  <si>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</si>
  <si>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</si>
  <si>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</si>
  <si>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</si>
  <si>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</si>
  <si>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</si>
  <si>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</si>
  <si>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</si>
  <si>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</si>
  <si>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</si>
  <si>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</si>
  <si>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</si>
  <si>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</si>
  <si>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</si>
  <si>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</si>
  <si>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</si>
  <si>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</si>
  <si>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</si>
  <si>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</si>
  <si>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</si>
  <si>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</si>
  <si>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</si>
  <si>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</si>
  <si>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</si>
  <si>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</si>
  <si>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</si>
  <si>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</si>
  <si>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</si>
  <si>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</si>
  <si>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</si>
  <si>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</si>
  <si>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</si>
  <si>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</si>
  <si>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</si>
  <si>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</si>
  <si>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</si>
  <si>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</si>
  <si>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</si>
  <si>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</si>
  <si>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</si>
  <si>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</si>
  <si>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</si>
  <si>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</si>
  <si>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</si>
  <si>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</si>
  <si>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</si>
  <si>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</si>
  <si>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</si>
  <si>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</si>
  <si>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</si>
  <si>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</si>
  <si>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</si>
  <si>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</si>
  <si>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</si>
  <si>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</si>
  <si>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</si>
  <si>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</si>
  <si>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</si>
  <si>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</si>
  <si>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</si>
  <si>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</si>
  <si>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</si>
  <si>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</si>
  <si>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</si>
  <si>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</si>
  <si>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</si>
  <si>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</si>
  <si>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</si>
  <si>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</si>
  <si>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</si>
  <si>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</si>
  <si>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</si>
  <si>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</si>
  <si>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</si>
  <si>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</si>
  <si>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</si>
  <si>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</si>
  <si>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</si>
  <si>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</si>
  <si>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</si>
  <si>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</si>
  <si>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</si>
  <si>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</si>
  <si>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</si>
  <si>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</si>
  <si>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</si>
  <si>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</si>
  <si>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</si>
  <si>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</si>
  <si>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</si>
  <si>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</si>
  <si>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</si>
  <si>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</si>
  <si>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</si>
  <si>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</si>
  <si>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</si>
  <si>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</si>
  <si>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</si>
  <si>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</si>
  <si>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</si>
  <si>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</si>
  <si>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</si>
  <si>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</si>
  <si>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</si>
  <si>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</si>
  <si>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</si>
  <si>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</si>
  <si>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</si>
  <si>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</si>
  <si>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</si>
  <si>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</si>
  <si>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</si>
  <si>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</si>
  <si>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</si>
  <si>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</si>
  <si>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</si>
  <si>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</si>
  <si>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</si>
  <si>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</si>
  <si>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</si>
  <si>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</si>
  <si>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</si>
  <si>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</si>
  <si>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</si>
  <si>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</si>
  <si>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</si>
  <si>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</si>
  <si>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</si>
  <si>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</si>
  <si>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</si>
  <si>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</si>
  <si>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</si>
  <si>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</si>
  <si>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</si>
  <si>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</si>
  <si>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</si>
  <si>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</si>
  <si>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</si>
  <si>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</si>
  <si>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</si>
  <si>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</si>
  <si>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</si>
  <si>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</si>
  <si>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</si>
  <si>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</si>
  <si>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</si>
  <si>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</si>
  <si>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</si>
  <si>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</si>
  <si>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</si>
  <si>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</si>
  <si>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</si>
  <si>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</si>
  <si>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</si>
  <si>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</si>
  <si>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</si>
  <si>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</si>
  <si>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</si>
  <si>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</si>
  <si>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</si>
  <si>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</si>
  <si>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</si>
  <si>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</si>
  <si>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</si>
  <si>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</si>
  <si>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</si>
  <si>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</si>
  <si>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</si>
  <si>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</si>
  <si>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</si>
  <si>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</si>
  <si>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</si>
  <si>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</si>
  <si>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</si>
  <si>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</si>
  <si>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</si>
  <si>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</si>
  <si>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</si>
  <si>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</si>
  <si>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</si>
  <si>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</si>
  <si>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</si>
  <si>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</si>
  <si>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</si>
  <si>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</si>
  <si>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</si>
  <si>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</si>
  <si>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</si>
  <si>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</si>
  <si>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</si>
  <si>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</si>
  <si>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</si>
  <si>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</si>
  <si>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</si>
  <si>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</si>
  <si>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</si>
  <si>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</si>
  <si>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</si>
  <si>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</si>
  <si>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</si>
  <si>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</si>
  <si>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</si>
  <si>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</si>
  <si>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</si>
  <si>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</si>
  <si>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</si>
  <si>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</si>
  <si>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</si>
  <si>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</si>
  <si>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</si>
  <si>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</si>
  <si>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</si>
  <si>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</si>
  <si>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</si>
  <si>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</si>
  <si>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</si>
  <si>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</si>
  <si>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</si>
  <si>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</si>
  <si>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</si>
  <si>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</si>
  <si>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</si>
  <si>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</si>
  <si>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</si>
  <si>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</si>
  <si>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</si>
  <si>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</si>
  <si>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</si>
  <si>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</si>
  <si>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</si>
  <si>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</si>
  <si>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</si>
  <si>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</si>
  <si>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</si>
  <si>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</si>
  <si>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</si>
  <si>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</si>
  <si>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</si>
  <si>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</si>
  <si>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</si>
  <si>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</si>
  <si>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</si>
  <si>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</si>
  <si>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</si>
  <si>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</si>
  <si>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</si>
  <si>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</si>
  <si>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</si>
  <si>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</si>
  <si>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</si>
  <si>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</si>
  <si>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</si>
  <si>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</si>
  <si>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</si>
  <si>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</si>
  <si>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</si>
  <si>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</si>
  <si>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</si>
  <si>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</si>
  <si>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</si>
  <si>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</si>
  <si>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</si>
  <si>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</si>
  <si>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</si>
  <si>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</si>
  <si>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</si>
  <si>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</si>
  <si>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</si>
  <si>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</si>
  <si>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</si>
  <si>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</si>
  <si>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</si>
  <si>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</si>
  <si>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</si>
  <si>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</si>
  <si>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</si>
  <si>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</si>
  <si>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</si>
  <si>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</si>
  <si>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</si>
  <si>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</si>
  <si>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</si>
  <si>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</si>
  <si>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</si>
  <si>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</si>
  <si>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</si>
  <si>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</si>
  <si>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</si>
  <si>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</si>
  <si>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</si>
  <si>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</si>
  <si>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</si>
  <si>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</si>
  <si>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</si>
  <si>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</si>
  <si>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</si>
  <si>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</si>
  <si>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</si>
  <si>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</si>
  <si>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</si>
  <si>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</si>
  <si>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</si>
  <si>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</si>
  <si>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</si>
  <si>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</si>
  <si>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</si>
  <si>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</si>
  <si>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</si>
  <si>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</si>
  <si>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</si>
  <si>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</si>
  <si>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</si>
  <si>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</si>
  <si>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</si>
  <si>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</si>
  <si>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</si>
  <si>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</si>
  <si>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</si>
  <si>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</si>
  <si>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</si>
  <si>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</si>
  <si>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</si>
  <si>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</si>
  <si>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</si>
  <si>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</si>
  <si>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</si>
  <si>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</si>
  <si>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</si>
  <si>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</si>
  <si>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</si>
  <si>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</si>
  <si>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</si>
  <si>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</si>
  <si>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</si>
  <si>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</si>
  <si>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</si>
  <si>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</si>
  <si>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</si>
  <si>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</si>
  <si>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</si>
  <si>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</si>
  <si>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</si>
  <si>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</si>
  <si>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</si>
  <si>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</si>
  <si>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</si>
  <si>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</si>
  <si>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</si>
  <si>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</si>
  <si>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</si>
  <si>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</si>
  <si>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</si>
  <si>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</si>
  <si>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</si>
  <si>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</si>
  <si>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</si>
  <si>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</si>
  <si>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</si>
  <si>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</si>
  <si>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</si>
  <si>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</si>
  <si>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</si>
  <si>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</si>
  <si>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</si>
  <si>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</si>
  <si>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</si>
  <si>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</si>
  <si>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</si>
  <si>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</si>
  <si>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</si>
  <si>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</si>
  <si>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</si>
  <si>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</si>
  <si>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</si>
  <si>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</si>
  <si>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</si>
  <si>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</si>
  <si>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</si>
  <si>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</si>
  <si>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</si>
  <si>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</si>
  <si>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</si>
  <si>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</si>
  <si>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</si>
  <si>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</si>
  <si>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</si>
  <si>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</si>
  <si>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</si>
  <si>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</si>
  <si>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</si>
  <si>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</si>
  <si>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</si>
  <si>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</si>
  <si>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</si>
  <si>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</si>
  <si>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</si>
  <si>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</si>
  <si>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</si>
  <si>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</si>
  <si>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</si>
  <si>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</si>
  <si>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</si>
  <si>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</si>
  <si>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</si>
  <si>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</si>
  <si>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</si>
  <si>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</si>
  <si>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</si>
  <si>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</si>
  <si>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</si>
  <si>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</si>
  <si>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</si>
  <si>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</si>
  <si>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</si>
  <si>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</si>
  <si>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</si>
  <si>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</si>
  <si>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</si>
  <si>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</si>
  <si>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</si>
  <si>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</si>
  <si>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</si>
  <si>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</si>
  <si>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</si>
  <si>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</si>
  <si>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</si>
  <si>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</si>
  <si>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</si>
  <si>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</si>
  <si>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</si>
  <si>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</si>
  <si>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</si>
  <si>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</si>
  <si>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</si>
  <si>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</si>
  <si>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</si>
  <si>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</si>
  <si>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</si>
  <si>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</si>
  <si>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</si>
  <si>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</si>
  <si>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</si>
  <si>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</si>
  <si>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</si>
  <si>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</si>
  <si>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</si>
  <si>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</si>
  <si>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</si>
  <si>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</si>
  <si>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</si>
  <si>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</si>
  <si>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</si>
  <si>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</si>
  <si>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</si>
  <si>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</si>
  <si>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</si>
  <si>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</si>
  <si>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</si>
  <si>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</si>
  <si>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</si>
  <si>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</si>
  <si>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</si>
  <si>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</si>
  <si>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</si>
  <si>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</si>
  <si>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</si>
  <si>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</si>
  <si>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</si>
  <si>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</si>
  <si>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</si>
  <si>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</si>
  <si>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</si>
  <si>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</si>
  <si>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</si>
  <si>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</si>
  <si>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</si>
  <si>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</si>
  <si>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</si>
  <si>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</si>
  <si>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</si>
  <si>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</si>
  <si>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</si>
  <si>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</si>
  <si>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</si>
  <si>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</si>
  <si>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</si>
  <si>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</si>
  <si>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</si>
  <si>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</si>
  <si>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</si>
  <si>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</si>
  <si>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</si>
  <si>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</si>
  <si>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</si>
  <si>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</si>
  <si>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</si>
  <si>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</si>
  <si>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</si>
  <si>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</si>
  <si>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</si>
  <si>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</si>
  <si>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</si>
  <si>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</si>
  <si>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</si>
  <si>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</si>
  <si>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</si>
  <si>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</si>
  <si>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</si>
  <si>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</si>
  <si>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</si>
  <si>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</si>
  <si>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</si>
  <si>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</si>
  <si>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</si>
  <si>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</si>
  <si>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</si>
  <si>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</si>
  <si>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</si>
  <si>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</si>
  <si>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</si>
  <si>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</si>
  <si>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</si>
  <si>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</si>
  <si>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</si>
  <si>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</si>
  <si>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</si>
  <si>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</si>
  <si>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</si>
  <si>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</si>
  <si>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</si>
  <si>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</si>
  <si>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</si>
  <si>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</si>
  <si>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</si>
  <si>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</si>
  <si>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</si>
  <si>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</si>
  <si>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</si>
  <si>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</si>
  <si>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</si>
  <si>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</si>
  <si>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</si>
  <si>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</si>
  <si>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</si>
  <si>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</si>
  <si>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</si>
  <si>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</si>
  <si>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</si>
  <si>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</si>
  <si>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</si>
  <si>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</si>
  <si>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</si>
  <si>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</si>
  <si>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</si>
  <si>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</si>
  <si>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</si>
  <si>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</si>
  <si>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</si>
  <si>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</si>
  <si>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</si>
  <si>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</si>
  <si>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</si>
  <si>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</si>
  <si>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</si>
  <si>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</si>
  <si>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</si>
  <si>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</si>
  <si>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</si>
  <si>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</si>
  <si>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</si>
  <si>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</si>
  <si>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</si>
  <si>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</si>
  <si>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</si>
  <si>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</si>
  <si>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</si>
  <si>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</si>
  <si>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</si>
  <si>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</si>
  <si>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</si>
  <si>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</si>
  <si>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</si>
  <si>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</si>
  <si>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</si>
  <si>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</si>
  <si>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</si>
  <si>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</si>
  <si>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</si>
  <si>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</si>
  <si>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</si>
  <si>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</si>
  <si>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</si>
  <si>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</si>
  <si>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</si>
  <si>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</si>
  <si>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</si>
  <si>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</si>
  <si>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</si>
  <si>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</si>
  <si>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</si>
  <si>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</si>
  <si>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</si>
  <si>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</si>
  <si>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</si>
  <si>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</si>
  <si>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</si>
  <si>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</si>
  <si>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</si>
  <si>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</si>
  <si>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</si>
  <si>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</si>
  <si>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</si>
  <si>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</si>
  <si>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</si>
  <si>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</si>
  <si>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</si>
  <si>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</si>
  <si>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</si>
  <si>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</si>
  <si>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</si>
  <si>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</si>
  <si>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</si>
  <si>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</si>
  <si>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</si>
  <si>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</si>
  <si>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</si>
  <si>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</si>
  <si>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</si>
  <si>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</si>
  <si>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</si>
  <si>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</si>
  <si>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</si>
  <si>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</si>
  <si>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</si>
  <si>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</si>
  <si>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</si>
  <si>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</si>
  <si>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</si>
  <si>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</si>
  <si>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</si>
  <si>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</si>
  <si>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</si>
  <si>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</si>
  <si>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</si>
  <si>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</si>
  <si>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</si>
  <si>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</si>
  <si>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</si>
  <si>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</si>
  <si>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</si>
  <si>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</si>
  <si>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</si>
  <si>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</si>
  <si>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</si>
  <si>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</si>
  <si>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</si>
  <si>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</si>
  <si>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</si>
  <si>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</si>
  <si>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</si>
  <si>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</si>
  <si>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</si>
  <si>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</si>
  <si>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</si>
  <si>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</si>
  <si>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</si>
  <si>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</si>
  <si>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</si>
  <si>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</si>
  <si>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</si>
  <si>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</si>
  <si>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</si>
  <si>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</si>
  <si>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</si>
  <si>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</si>
  <si>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</si>
  <si>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</si>
  <si>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</si>
  <si>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</si>
  <si>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</si>
  <si>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</si>
  <si>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</si>
  <si>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</si>
  <si>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</si>
  <si>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</si>
  <si>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</si>
  <si>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</si>
  <si>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</si>
  <si>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</si>
  <si>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</si>
  <si>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</si>
  <si>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</si>
  <si>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</si>
  <si>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</si>
  <si>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</si>
  <si>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</si>
  <si>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</si>
  <si>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</si>
  <si>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</si>
  <si>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</si>
  <si>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</si>
  <si>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</si>
  <si>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</si>
  <si>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</si>
  <si>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</si>
  <si>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</si>
  <si>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</si>
  <si>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</si>
  <si>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</si>
  <si>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</si>
  <si>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</si>
  <si>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</si>
  <si>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</si>
  <si>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</si>
  <si>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</si>
  <si>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</si>
  <si>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</si>
  <si>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</si>
  <si>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</si>
  <si>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</si>
  <si>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</si>
  <si>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</si>
  <si>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</si>
  <si>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</si>
  <si>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</si>
  <si>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</si>
  <si>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</si>
  <si>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</si>
  <si>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</si>
  <si>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</si>
  <si>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</si>
  <si>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</si>
  <si>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</si>
  <si>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</si>
  <si>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</si>
  <si>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</si>
  <si>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</si>
  <si>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</si>
  <si>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</si>
  <si>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</si>
  <si>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</si>
  <si>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</si>
  <si>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</si>
  <si>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</si>
  <si>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</si>
  <si>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</si>
  <si>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</si>
  <si>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</si>
  <si>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</si>
  <si>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</si>
  <si>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</si>
  <si>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</si>
  <si>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</si>
  <si>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</si>
  <si>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</si>
  <si>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</si>
  <si>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</si>
  <si>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</si>
  <si>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</si>
  <si>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</si>
  <si>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</si>
  <si>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</si>
  <si>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</si>
  <si>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</si>
  <si>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</si>
  <si>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</si>
  <si>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</si>
  <si>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</si>
  <si>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</si>
  <si>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</si>
  <si>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</si>
  <si>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</si>
  <si>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</si>
  <si>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</si>
  <si>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</si>
  <si>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</si>
  <si>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</si>
  <si>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</si>
  <si>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</si>
  <si>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</si>
  <si>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</si>
  <si>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</si>
  <si>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</si>
  <si>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</si>
  <si>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</si>
  <si>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</si>
  <si>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</si>
  <si>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</si>
  <si>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</si>
  <si>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</si>
  <si>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</si>
  <si>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</si>
  <si>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</si>
  <si>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</si>
  <si>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</si>
  <si>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</si>
  <si>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</si>
  <si>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</si>
  <si>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</si>
  <si>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</si>
  <si>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</si>
  <si>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</si>
  <si>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</si>
  <si>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</si>
  <si>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</si>
  <si>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</si>
  <si>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</si>
  <si>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</si>
  <si>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</si>
  <si>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</si>
  <si>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</si>
  <si>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</si>
  <si>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</si>
  <si>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</si>
  <si>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</si>
  <si>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</si>
  <si>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</si>
  <si>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</si>
  <si>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</si>
  <si>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</si>
  <si>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</si>
  <si>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</si>
  <si>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</si>
  <si>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</si>
  <si>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</si>
  <si>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</si>
  <si>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</si>
  <si>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</si>
  <si>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</si>
  <si>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</si>
  <si>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</si>
  <si>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</si>
  <si>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</si>
  <si>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</si>
  <si>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</si>
  <si>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</si>
  <si>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</si>
  <si>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</si>
  <si>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</si>
  <si>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</si>
  <si>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</si>
  <si>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</si>
  <si>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</si>
  <si>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</si>
  <si>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</si>
  <si>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</si>
  <si>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</si>
  <si>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</si>
  <si>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</si>
  <si>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</si>
  <si>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</si>
  <si>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</si>
  <si>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</si>
  <si>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</si>
  <si>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</si>
  <si>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</si>
  <si>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</si>
  <si>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</si>
  <si>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</si>
  <si>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</si>
  <si>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</si>
  <si>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</si>
  <si>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</si>
  <si>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</si>
  <si>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</si>
  <si>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</si>
  <si>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</si>
  <si>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</si>
  <si>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</si>
  <si>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</si>
  <si>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</si>
  <si>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</si>
  <si>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</si>
  <si>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</si>
  <si>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</si>
  <si>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</si>
  <si>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</si>
  <si>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</si>
  <si>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</si>
  <si>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</si>
  <si>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</si>
  <si>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</si>
  <si>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</si>
  <si>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</si>
  <si>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</si>
  <si>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</si>
  <si>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</si>
  <si>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</si>
  <si>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</si>
  <si>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</si>
  <si>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</si>
  <si>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</si>
  <si>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</si>
  <si>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</si>
  <si>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</si>
  <si>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</si>
  <si>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</si>
  <si>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</si>
  <si>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</si>
  <si>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</si>
  <si>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</si>
  <si>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</si>
  <si>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</si>
  <si>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</si>
  <si>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</si>
  <si>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</si>
  <si>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</si>
  <si>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</si>
  <si>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</si>
  <si>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</si>
  <si>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</si>
  <si>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</si>
  <si>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</si>
  <si>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</si>
  <si>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</si>
  <si>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</si>
  <si>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</si>
  <si>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</si>
  <si>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</si>
  <si>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</si>
  <si>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</si>
  <si>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</si>
  <si>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</si>
  <si>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</si>
  <si>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</si>
  <si>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</si>
  <si>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</si>
  <si>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</si>
  <si>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</si>
  <si>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</si>
  <si>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</si>
  <si>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</si>
  <si>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</si>
  <si>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</si>
  <si>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</si>
  <si>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</si>
  <si>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</si>
  <si>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</si>
  <si>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</si>
  <si>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</si>
  <si>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</si>
  <si>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</si>
  <si>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</si>
  <si>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</si>
  <si>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</si>
  <si>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</si>
  <si>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</si>
  <si>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</si>
  <si>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</si>
  <si>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</si>
  <si>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</si>
  <si>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</si>
  <si>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</si>
  <si>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</si>
  <si>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</si>
  <si>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</si>
  <si>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</si>
  <si>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</si>
  <si>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</si>
  <si>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</si>
  <si>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</si>
  <si>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</si>
  <si>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</si>
  <si>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</si>
  <si>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</si>
  <si>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</si>
  <si>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</si>
  <si>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</si>
  <si>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</si>
  <si>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</si>
  <si>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</si>
  <si>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</si>
  <si>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</si>
  <si>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</si>
  <si>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</si>
  <si>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</si>
  <si>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</si>
  <si>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</si>
  <si>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</si>
  <si>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</si>
  <si>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</si>
  <si>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</si>
  <si>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</si>
  <si>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</si>
  <si>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</si>
  <si>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</si>
  <si>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</si>
  <si>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</si>
  <si>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</si>
  <si>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</si>
  <si>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</si>
  <si>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</si>
  <si>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</si>
  <si>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</si>
  <si>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</si>
  <si>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</si>
  <si>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</si>
  <si>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</si>
  <si>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</si>
  <si>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</si>
  <si>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</si>
  <si>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</si>
  <si>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</si>
  <si>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</si>
  <si>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</si>
  <si>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</si>
  <si>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</si>
  <si>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</si>
  <si>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</si>
  <si>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</si>
  <si>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</si>
  <si>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</si>
  <si>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</si>
  <si>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</si>
  <si>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</si>
  <si>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</si>
  <si>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</si>
  <si>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</si>
  <si>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</si>
  <si>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</si>
  <si>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</si>
  <si>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</si>
  <si>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</si>
  <si>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</si>
  <si>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</si>
  <si>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</si>
  <si>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</si>
  <si>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</si>
  <si>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</si>
  <si>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</si>
  <si>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</si>
  <si>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</si>
  <si>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</si>
  <si>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</si>
  <si>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</si>
  <si>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</si>
  <si>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</si>
  <si>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</si>
  <si>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</si>
  <si>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</si>
  <si>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</si>
  <si>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</si>
  <si>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</si>
  <si>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</si>
  <si>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</si>
  <si>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</si>
  <si>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</si>
  <si>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</si>
  <si>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</si>
  <si>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</si>
  <si>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</si>
  <si>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</si>
  <si>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</si>
  <si>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</si>
  <si>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</si>
  <si>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</si>
  <si>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</si>
  <si>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</si>
  <si>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</si>
  <si>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</si>
  <si>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</si>
  <si>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</si>
  <si>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</si>
  <si>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</si>
  <si>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</si>
  <si>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</si>
  <si>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</si>
  <si>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</si>
  <si>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</si>
  <si>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</si>
  <si>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</si>
  <si>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</si>
  <si>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</si>
  <si>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</si>
  <si>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</si>
  <si>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</si>
  <si>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</si>
  <si>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</si>
  <si>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</si>
  <si>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</si>
  <si>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</si>
  <si>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</si>
  <si>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</si>
  <si>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</si>
  <si>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</si>
  <si>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</si>
  <si>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</si>
  <si>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</si>
  <si>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</si>
  <si>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</si>
  <si>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</si>
  <si>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</si>
  <si>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</si>
  <si>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</si>
  <si>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</si>
  <si>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</si>
  <si>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</si>
  <si>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</si>
  <si>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</si>
  <si>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</si>
  <si>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</si>
  <si>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</si>
  <si>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</si>
  <si>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</si>
  <si>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</si>
  <si>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</si>
  <si>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</si>
  <si>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</si>
  <si>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</si>
  <si>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</si>
  <si>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</si>
  <si>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</si>
  <si>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</si>
  <si>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</si>
  <si>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</si>
  <si>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</si>
  <si>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</si>
  <si>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</si>
  <si>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</si>
  <si>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</si>
  <si>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</si>
  <si>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</si>
  <si>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</si>
  <si>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</si>
  <si>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</si>
  <si>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</si>
  <si>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</si>
  <si>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</si>
  <si>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</si>
  <si>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</si>
  <si>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</si>
  <si>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</si>
  <si>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</si>
  <si>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</si>
  <si>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</si>
  <si>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</si>
  <si>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</si>
  <si>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</si>
  <si>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</si>
  <si>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</si>
  <si>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</si>
  <si>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</si>
  <si>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</si>
  <si>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</si>
  <si>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</si>
  <si>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</si>
  <si>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</si>
  <si>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</si>
  <si>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</si>
  <si>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</si>
  <si>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</si>
  <si>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</si>
  <si>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</si>
  <si>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</si>
  <si>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</si>
  <si>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</si>
  <si>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</si>
  <si>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</si>
  <si>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</si>
  <si>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</si>
  <si>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</si>
  <si>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</si>
  <si>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</si>
  <si>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</si>
  <si>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</si>
  <si>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</si>
  <si>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</si>
  <si>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</si>
  <si>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</si>
  <si>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</si>
  <si>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</si>
  <si>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</si>
  <si>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</si>
  <si>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</si>
  <si>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</si>
  <si>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</si>
  <si>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</si>
  <si>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</si>
  <si>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</si>
  <si>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</si>
  <si>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</si>
  <si>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</si>
  <si>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</si>
  <si>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</si>
  <si>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</si>
  <si>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</si>
  <si>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</si>
  <si>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</si>
  <si>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</si>
  <si>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</si>
  <si>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</si>
  <si>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</si>
  <si>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</si>
  <si>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</si>
  <si>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</si>
  <si>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</si>
  <si>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</si>
  <si>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</si>
  <si>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</si>
  <si>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</si>
  <si>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</si>
  <si>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</si>
  <si>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</si>
  <si>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</si>
  <si>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</si>
  <si>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</si>
  <si>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</si>
  <si>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</si>
  <si>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</si>
  <si>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</si>
  <si>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</si>
  <si>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</si>
  <si>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</si>
  <si>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</si>
  <si>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</si>
  <si>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</si>
  <si>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</si>
  <si>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</si>
  <si>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</si>
  <si>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</si>
  <si>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</si>
  <si>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</si>
  <si>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</si>
  <si>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</si>
  <si>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</si>
  <si>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</si>
  <si>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</si>
  <si>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</si>
  <si>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</si>
  <si>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</si>
  <si>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</si>
  <si>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</si>
  <si>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</si>
  <si>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</si>
  <si>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</si>
  <si>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</si>
  <si>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</si>
  <si>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</si>
  <si>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</si>
  <si>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</si>
  <si>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</si>
  <si>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</si>
  <si>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</si>
  <si>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</si>
  <si>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</si>
  <si>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</si>
  <si>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</si>
  <si>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</si>
  <si>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</si>
  <si>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</si>
  <si>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</si>
  <si>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</si>
  <si>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</si>
  <si>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</si>
  <si>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</si>
  <si>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</si>
  <si>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</si>
  <si>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</si>
  <si>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</si>
  <si>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</si>
  <si>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</si>
  <si>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</si>
  <si>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</si>
  <si>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</si>
  <si>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</si>
  <si>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</si>
  <si>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</si>
  <si>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</si>
  <si>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</si>
  <si>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</si>
  <si>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</si>
  <si>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</si>
  <si>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</si>
  <si>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</si>
  <si>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</si>
  <si>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</si>
  <si>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</si>
  <si>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</si>
  <si>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</si>
  <si>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</si>
  <si>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</si>
  <si>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</si>
  <si>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</si>
  <si>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</si>
  <si>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</si>
  <si>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</si>
  <si>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</si>
  <si>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</si>
  <si>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</si>
  <si>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</si>
  <si>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</si>
  <si>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</si>
  <si>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</si>
  <si>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</si>
  <si>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</si>
  <si>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</si>
  <si>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</si>
  <si>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</si>
  <si>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</si>
  <si>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</si>
  <si>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</si>
  <si>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</si>
  <si>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</si>
  <si>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</si>
  <si>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</si>
  <si>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</si>
  <si>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</si>
  <si>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</si>
  <si>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</si>
  <si>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</si>
  <si>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</si>
  <si>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</si>
  <si>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</si>
  <si>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</si>
  <si>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</si>
  <si>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</si>
  <si>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</si>
  <si>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</si>
  <si>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</si>
  <si>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</si>
  <si>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</si>
  <si>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</si>
  <si>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</si>
  <si>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</si>
  <si>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</si>
  <si>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</si>
  <si>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</si>
  <si>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</si>
  <si>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</si>
  <si>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</si>
  <si>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</si>
  <si>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</si>
  <si>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</si>
  <si>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</si>
  <si>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</si>
  <si>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</si>
  <si>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</si>
  <si>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</si>
  <si>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</si>
  <si>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</si>
  <si>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</si>
  <si>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</si>
  <si>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</si>
  <si>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</si>
  <si>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</si>
  <si>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</si>
  <si>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</si>
  <si>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</si>
  <si>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</si>
  <si>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</si>
  <si>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</si>
  <si>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</si>
  <si>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</si>
  <si>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</si>
  <si>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</si>
  <si>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</si>
  <si>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</si>
  <si>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</si>
  <si>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</si>
  <si>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</si>
  <si>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</si>
  <si>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</si>
  <si>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</si>
  <si>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</si>
  <si>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</si>
  <si>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</si>
  <si>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</si>
  <si>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</si>
  <si>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</si>
  <si>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</si>
  <si>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</si>
  <si>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</si>
  <si>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</si>
  <si>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</si>
  <si>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</si>
  <si>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</si>
  <si>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</si>
  <si>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</si>
  <si>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</si>
  <si>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</si>
  <si>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</si>
  <si>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</si>
  <si>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</si>
  <si>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</si>
  <si>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</si>
  <si>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</si>
  <si>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</si>
  <si>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</si>
  <si>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</si>
  <si>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</si>
  <si>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</si>
  <si>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</si>
  <si>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</si>
  <si>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</si>
  <si>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</si>
  <si>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</si>
  <si>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</si>
  <si>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</si>
  <si>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</si>
  <si>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</si>
  <si>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</si>
  <si>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</si>
  <si>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</si>
  <si>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</si>
  <si>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</si>
  <si>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</si>
  <si>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</si>
  <si>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</si>
  <si>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</si>
  <si>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</si>
  <si>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</si>
  <si>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</si>
  <si>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</si>
  <si>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</si>
  <si>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</si>
  <si>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</si>
  <si>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</si>
  <si>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</si>
  <si>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</si>
  <si>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</si>
  <si>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</si>
  <si>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</si>
  <si>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</si>
  <si>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</si>
  <si>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</si>
  <si>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</si>
  <si>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</si>
  <si>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</si>
  <si>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</si>
  <si>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</si>
  <si>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</si>
  <si>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</si>
  <si>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</si>
  <si>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</si>
  <si>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</si>
  <si>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</si>
  <si>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</si>
  <si>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</si>
  <si>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</si>
  <si>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</si>
  <si>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</si>
  <si>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</si>
  <si>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</si>
  <si>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</si>
  <si>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</si>
  <si>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</si>
  <si>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</si>
  <si>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</si>
  <si>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</si>
  <si>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</si>
  <si>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</si>
  <si>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</si>
  <si>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</si>
  <si>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</si>
  <si>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</si>
  <si>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</si>
  <si>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</si>
  <si>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</si>
  <si>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</si>
  <si>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</si>
  <si>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</si>
  <si>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</si>
  <si>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</si>
  <si>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</si>
  <si>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</si>
  <si>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</si>
  <si>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</si>
  <si>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</si>
  <si>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</si>
  <si>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</si>
  <si>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</si>
  <si>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</si>
  <si>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</si>
  <si>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</si>
  <si>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</si>
  <si>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</si>
  <si>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</si>
  <si>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</si>
  <si>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</si>
  <si>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</si>
  <si>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</si>
  <si>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</si>
  <si>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</si>
  <si>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</si>
  <si>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</si>
  <si>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</si>
  <si>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</si>
  <si>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</si>
  <si>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</si>
  <si>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</si>
  <si>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</si>
  <si>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</si>
  <si>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</si>
  <si>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</si>
  <si>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</si>
  <si>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</si>
  <si>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</si>
  <si>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</si>
  <si>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</si>
  <si>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</si>
  <si>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</si>
  <si>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</si>
  <si>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</si>
  <si>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</si>
  <si>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</si>
  <si>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</si>
  <si>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</si>
  <si>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</si>
  <si>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</si>
  <si>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</si>
  <si>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</si>
  <si>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</si>
  <si>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</si>
  <si>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</si>
  <si>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</si>
  <si>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</si>
  <si>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</si>
  <si>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</si>
  <si>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</si>
  <si>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</si>
  <si>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</si>
  <si>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</si>
  <si>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</si>
  <si>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</si>
  <si>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</si>
  <si>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</si>
  <si>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</si>
  <si>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</si>
  <si>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</si>
  <si>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</si>
  <si>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</si>
  <si>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</si>
  <si>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</si>
  <si>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</si>
  <si>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</si>
  <si>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</si>
  <si>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</si>
  <si>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</si>
  <si>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</si>
  <si>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</si>
  <si>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</si>
  <si>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</si>
  <si>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</si>
  <si>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</si>
  <si>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</si>
  <si>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</si>
  <si>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</si>
  <si>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</si>
  <si>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</si>
  <si>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</si>
  <si>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</si>
  <si>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</si>
  <si>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</si>
  <si>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</si>
  <si>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</si>
  <si>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</si>
  <si>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</si>
  <si>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</si>
  <si>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</si>
  <si>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</si>
  <si>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</si>
  <si>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</si>
  <si>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</si>
  <si>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</si>
  <si>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</si>
  <si>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</si>
  <si>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</si>
  <si>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</si>
  <si>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</si>
  <si>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</si>
  <si>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</si>
  <si>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</si>
  <si>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</si>
  <si>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</si>
  <si>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</si>
  <si>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</si>
  <si>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</si>
  <si>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</si>
  <si>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</si>
  <si>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</si>
  <si>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</si>
  <si>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</si>
  <si>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</si>
  <si>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</si>
  <si>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</si>
  <si>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</si>
  <si>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</si>
  <si>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</si>
  <si>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</si>
  <si>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</si>
  <si>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</si>
  <si>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</si>
  <si>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</si>
  <si>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</si>
  <si>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</si>
  <si>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</si>
  <si>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</si>
  <si>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</si>
  <si>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</si>
  <si>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</si>
  <si>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</si>
  <si>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</si>
  <si>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</si>
  <si>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</si>
  <si>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</si>
  <si>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</si>
  <si>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</si>
  <si>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</si>
  <si>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</si>
  <si>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</si>
  <si>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</si>
  <si>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</si>
  <si>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</si>
  <si>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</si>
  <si>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</si>
  <si>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</si>
  <si>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</si>
  <si>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</si>
  <si>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</si>
  <si>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</si>
  <si>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</si>
  <si>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</si>
  <si>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</si>
  <si>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</si>
  <si>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</si>
  <si>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</si>
  <si>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</si>
  <si>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</si>
  <si>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</si>
  <si>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</si>
  <si>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</si>
  <si>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</si>
  <si>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</si>
  <si>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</si>
  <si>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</si>
  <si>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</si>
  <si>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</si>
  <si>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</si>
  <si>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</si>
  <si>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</si>
  <si>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</si>
  <si>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</si>
  <si>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</si>
  <si>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</si>
  <si>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</si>
  <si>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</si>
  <si>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</si>
  <si>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</si>
  <si>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</si>
  <si>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</si>
  <si>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</si>
  <si>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</si>
  <si>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</si>
  <si>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</si>
  <si>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</si>
  <si>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</si>
  <si>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</si>
  <si>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</si>
  <si>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</si>
  <si>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</si>
  <si>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</si>
  <si>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</si>
  <si>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</si>
  <si>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</si>
  <si>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</si>
  <si>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</si>
  <si>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</si>
  <si>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</si>
  <si>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</si>
  <si>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</si>
  <si>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</si>
  <si>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</si>
  <si>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</si>
  <si>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</si>
  <si>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</si>
  <si>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</si>
  <si>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</si>
  <si>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</si>
  <si>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</si>
  <si>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</si>
  <si>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</si>
  <si>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</si>
  <si>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</si>
  <si>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</si>
  <si>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</si>
  <si>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</si>
  <si>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</si>
  <si>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</si>
  <si>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</si>
  <si>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</si>
  <si>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</si>
  <si>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</si>
  <si>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</si>
  <si>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</si>
  <si>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</si>
  <si>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</si>
  <si>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</si>
  <si>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</si>
  <si>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</si>
  <si>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</si>
  <si>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</si>
  <si>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</si>
  <si>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</si>
  <si>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</si>
  <si>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</si>
  <si>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</si>
  <si>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</si>
  <si>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</si>
  <si>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</si>
  <si>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</si>
  <si>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</si>
  <si>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</si>
  <si>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</si>
  <si>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</si>
  <si>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</si>
  <si>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</si>
  <si>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</si>
  <si>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</si>
  <si>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</si>
  <si>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</si>
  <si>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</si>
  <si>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</si>
  <si>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</si>
  <si>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</si>
  <si>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</si>
  <si>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</si>
  <si>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</si>
  <si>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</si>
  <si>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</si>
  <si>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</si>
  <si>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</si>
  <si>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</si>
  <si>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</si>
  <si>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</si>
  <si>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</si>
  <si>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</si>
  <si>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</si>
  <si>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</si>
  <si>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</si>
  <si>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</si>
  <si>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</si>
  <si>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</si>
  <si>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</si>
  <si>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</si>
  <si>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</si>
  <si>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</si>
  <si>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</si>
  <si>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</si>
  <si>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</si>
  <si>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</si>
  <si>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</si>
  <si>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</si>
  <si>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</si>
  <si>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</si>
  <si>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</si>
  <si>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</si>
  <si>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</si>
  <si>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</si>
  <si>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</si>
  <si>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</si>
  <si>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</si>
  <si>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</si>
  <si>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</si>
  <si>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</si>
  <si>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</si>
  <si>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</si>
  <si>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</si>
  <si>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</si>
  <si>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</si>
  <si>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</si>
  <si>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</si>
  <si>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</si>
  <si>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</si>
  <si>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</si>
  <si>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</si>
  <si>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</si>
  <si>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</si>
  <si>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</si>
  <si>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</si>
  <si>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</si>
  <si>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</si>
  <si>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</si>
  <si>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</si>
  <si>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</si>
  <si>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</si>
  <si>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</si>
  <si>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</si>
  <si>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</si>
  <si>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</si>
  <si>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</si>
  <si>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</si>
  <si>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</si>
  <si>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</si>
  <si>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</si>
  <si>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</si>
  <si>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</si>
  <si>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</si>
  <si>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</si>
  <si>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</si>
  <si>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</si>
  <si>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</si>
  <si>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</si>
  <si>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</si>
  <si>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</si>
  <si>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</si>
  <si>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</si>
  <si>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</si>
  <si>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</si>
  <si>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</si>
  <si>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</si>
  <si>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</si>
  <si>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</si>
  <si>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</si>
  <si>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</si>
  <si>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</si>
  <si>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</si>
  <si>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</si>
  <si>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</si>
  <si>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</si>
  <si>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</si>
  <si>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</si>
  <si>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</si>
  <si>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</si>
  <si>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</si>
  <si>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</si>
  <si>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</si>
  <si>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</si>
  <si>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</si>
  <si>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</si>
  <si>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</si>
  <si>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</si>
  <si>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</si>
  <si>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</si>
  <si>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</si>
  <si>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</si>
  <si>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</si>
  <si>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</si>
  <si>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</si>
  <si>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</si>
  <si>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</si>
  <si>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</si>
  <si>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</si>
  <si>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</si>
  <si>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</si>
  <si>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</si>
  <si>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</si>
  <si>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</si>
  <si>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</si>
  <si>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</si>
  <si>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</si>
  <si>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</si>
  <si>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</si>
  <si>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</si>
  <si>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</si>
  <si>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</si>
  <si>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</si>
  <si>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</si>
  <si>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</si>
  <si>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</si>
  <si>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</si>
  <si>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</si>
  <si>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</si>
  <si>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</si>
  <si>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</si>
  <si>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</si>
  <si>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</si>
  <si>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</si>
  <si>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</si>
  <si>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</si>
  <si>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</si>
  <si>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</si>
  <si>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</si>
  <si>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</si>
  <si>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</si>
  <si>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</si>
  <si>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</si>
  <si>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</si>
  <si>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</si>
  <si>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</si>
  <si>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</si>
  <si>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</si>
  <si>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</si>
  <si>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</si>
  <si>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</si>
  <si>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</si>
  <si>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</si>
  <si>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</si>
  <si>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</si>
  <si>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</si>
  <si>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</si>
  <si>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</si>
  <si>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</si>
  <si>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</si>
  <si>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</si>
  <si>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</si>
  <si>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</si>
  <si>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</si>
  <si>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</si>
  <si>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</si>
  <si>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</si>
  <si>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</si>
  <si>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</si>
  <si>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</si>
  <si>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</si>
  <si>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</si>
  <si>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</si>
  <si>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</si>
  <si>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</si>
  <si>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</si>
  <si>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</si>
  <si>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</si>
  <si>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</si>
  <si>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</si>
  <si>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</si>
  <si>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</si>
  <si>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</si>
  <si>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</si>
  <si>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</si>
  <si>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</si>
  <si>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</si>
  <si>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</si>
  <si>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</si>
  <si>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</si>
  <si>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</si>
  <si>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</si>
  <si>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</si>
  <si>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</si>
  <si>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</si>
  <si>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</si>
  <si>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</si>
  <si>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</si>
  <si>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</si>
  <si>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</si>
  <si>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</si>
  <si>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</si>
  <si>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</si>
  <si>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</si>
  <si>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</si>
  <si>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</si>
  <si>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</si>
  <si>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</si>
  <si>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</si>
  <si>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</si>
  <si>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</si>
  <si>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</si>
  <si>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</si>
  <si>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</si>
  <si>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</si>
  <si>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</si>
  <si>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</si>
  <si>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</si>
  <si>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</si>
  <si>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</si>
  <si>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</si>
  <si>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</si>
  <si>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</si>
  <si>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</si>
  <si>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</si>
  <si>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</si>
  <si>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</si>
  <si>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</si>
  <si>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</si>
  <si>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</si>
  <si>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</si>
  <si>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</si>
  <si>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</si>
  <si>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</si>
  <si>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</si>
  <si>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</si>
  <si>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</si>
  <si>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</si>
  <si>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</si>
  <si>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</si>
  <si>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</si>
  <si>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</si>
  <si>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</si>
  <si>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</si>
  <si>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</si>
  <si>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</si>
  <si>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</si>
  <si>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</si>
  <si>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</si>
  <si>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</si>
  <si>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</si>
  <si>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</si>
  <si>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</si>
  <si>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</si>
  <si>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</si>
  <si>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</si>
  <si>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</si>
  <si>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</si>
  <si>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</si>
  <si>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</si>
  <si>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</si>
  <si>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</si>
  <si>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</si>
  <si>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</si>
  <si>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</si>
  <si>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</si>
  <si>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</si>
  <si>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</si>
  <si>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</si>
  <si>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</si>
  <si>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</si>
  <si>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</si>
  <si>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</si>
  <si>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</si>
  <si>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</si>
  <si>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</si>
  <si>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</si>
  <si>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</si>
  <si>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</si>
  <si>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</si>
  <si>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</si>
  <si>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</si>
  <si>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</si>
  <si>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</si>
  <si>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</si>
  <si>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</si>
  <si>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</si>
  <si>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</si>
  <si>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</si>
  <si>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</si>
  <si>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</si>
  <si>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</si>
  <si>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</si>
  <si>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</si>
  <si>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</si>
  <si>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</si>
  <si>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</si>
  <si>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</si>
  <si>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</si>
  <si>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</si>
  <si>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</si>
  <si>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</si>
  <si>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</si>
  <si>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</si>
  <si>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</si>
  <si>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</si>
  <si>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</si>
  <si>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</si>
  <si>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</si>
  <si>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</si>
  <si>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</si>
  <si>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</si>
  <si>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</si>
  <si>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</si>
  <si>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</si>
  <si>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</si>
  <si>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</si>
  <si>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</si>
  <si>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</si>
  <si>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</si>
  <si>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</si>
  <si>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</si>
  <si>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</si>
  <si>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</si>
  <si>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</si>
  <si>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</si>
  <si>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</si>
  <si>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</si>
  <si>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</si>
  <si>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</si>
  <si>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</si>
  <si>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</si>
  <si>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</si>
  <si>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</si>
  <si>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</si>
  <si>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</si>
  <si>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</si>
  <si>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</si>
  <si>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</si>
  <si>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</si>
  <si>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</si>
  <si>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</si>
  <si>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</si>
  <si>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</si>
  <si>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</si>
  <si>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</si>
  <si>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</si>
  <si>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</si>
  <si>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</si>
  <si>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</si>
  <si>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</si>
  <si>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</si>
  <si>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</si>
  <si>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</si>
  <si>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</si>
  <si>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</si>
  <si>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</si>
  <si>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</si>
  <si>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</si>
  <si>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</si>
  <si>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</si>
  <si>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</si>
  <si>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</si>
  <si>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</si>
  <si>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</si>
  <si>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</si>
  <si>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</si>
  <si>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</si>
  <si>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</si>
  <si>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</si>
  <si>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</si>
  <si>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</si>
  <si>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</si>
  <si>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</si>
  <si>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</si>
  <si>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</si>
  <si>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</si>
  <si>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</si>
  <si>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</si>
  <si>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</si>
  <si>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</si>
  <si>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</si>
  <si>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</si>
  <si>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</si>
  <si>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</si>
  <si>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</si>
  <si>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</si>
  <si>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</si>
  <si>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</si>
  <si>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</si>
  <si>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</si>
  <si>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</si>
  <si>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</si>
  <si>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</si>
  <si>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</si>
  <si>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</si>
  <si>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</si>
  <si>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</si>
  <si>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</si>
  <si>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</si>
  <si>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</si>
  <si>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</si>
  <si>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</si>
  <si>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</si>
  <si>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</si>
  <si>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</si>
  <si>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</si>
  <si>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</si>
  <si>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</si>
  <si>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</si>
  <si>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</si>
  <si>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</si>
  <si>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</si>
  <si>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</si>
  <si>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</si>
  <si>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</si>
  <si>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</si>
  <si>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</si>
  <si>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</si>
  <si>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</si>
  <si>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</si>
  <si>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</si>
  <si>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</si>
  <si>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</si>
  <si>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</si>
  <si>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</si>
  <si>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</si>
  <si>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</si>
  <si>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</si>
  <si>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</si>
  <si>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</si>
  <si>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</si>
  <si>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</si>
  <si>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</si>
  <si>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</si>
  <si>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</si>
  <si>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</si>
  <si>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</si>
  <si>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</si>
  <si>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</si>
  <si>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</si>
  <si>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</si>
  <si>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</si>
  <si>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</si>
  <si>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</si>
  <si>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</si>
  <si>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</si>
  <si>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</si>
  <si>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</si>
  <si>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</si>
  <si>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</si>
  <si>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</si>
  <si>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</si>
  <si>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</si>
  <si>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</si>
  <si>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</si>
  <si>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</si>
  <si>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</si>
  <si>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</si>
  <si>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</si>
  <si>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</si>
  <si>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</si>
  <si>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</si>
  <si>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</si>
  <si>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</si>
  <si>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</si>
  <si>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</si>
  <si>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</si>
  <si>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</si>
  <si>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</si>
  <si>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</si>
  <si>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</si>
  <si>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</si>
  <si>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</si>
  <si>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</si>
  <si>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</si>
  <si>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</si>
  <si>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</si>
  <si>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</si>
  <si>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</si>
  <si>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</si>
  <si>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</si>
  <si>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</si>
  <si>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</si>
  <si>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</si>
  <si>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</si>
  <si>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</si>
  <si>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</si>
  <si>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</si>
  <si>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</si>
  <si>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</si>
  <si>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</si>
  <si>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</si>
  <si>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</si>
  <si>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</si>
  <si>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</si>
  <si>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</si>
  <si>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</si>
  <si>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</si>
  <si>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</si>
  <si>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</si>
  <si>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</si>
  <si>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</si>
  <si>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</si>
  <si>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</si>
  <si>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</si>
  <si>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</si>
  <si>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</si>
  <si>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</si>
  <si>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</si>
  <si>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</si>
  <si>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</si>
  <si>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</si>
  <si>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</si>
  <si>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</si>
  <si>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</si>
  <si>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</si>
  <si>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</si>
  <si>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</si>
  <si>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</si>
  <si>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</si>
  <si>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</si>
  <si>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</si>
  <si>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</si>
  <si>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</si>
  <si>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</si>
  <si>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</si>
  <si>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</si>
  <si>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</si>
  <si>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</si>
  <si>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</si>
  <si>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</si>
  <si>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</si>
  <si>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</si>
  <si>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</si>
  <si>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</si>
  <si>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</si>
  <si>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</si>
  <si>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</si>
  <si>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</si>
  <si>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</si>
  <si>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</si>
  <si>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</si>
  <si>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</si>
  <si>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</si>
  <si>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</si>
  <si>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</si>
  <si>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</si>
  <si>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</si>
  <si>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</si>
  <si>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</si>
  <si>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</si>
  <si>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</si>
  <si>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</si>
  <si>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</si>
  <si>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</si>
  <si>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</si>
  <si>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</si>
  <si>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</si>
  <si>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</si>
  <si>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</si>
  <si>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</si>
  <si>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</si>
  <si>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</si>
  <si>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</si>
  <si>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</si>
  <si>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</si>
  <si>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</si>
  <si>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</si>
  <si>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</si>
  <si>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</si>
  <si>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</si>
  <si>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</si>
  <si>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</si>
  <si>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</si>
  <si>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</si>
  <si>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</si>
  <si>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</si>
  <si>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</si>
  <si>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</si>
  <si>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</si>
  <si>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</si>
  <si>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</si>
  <si>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</si>
  <si>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</si>
  <si>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</si>
  <si>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</si>
  <si>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</si>
  <si>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</si>
  <si>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</si>
  <si>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</si>
  <si>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</si>
  <si>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</si>
  <si>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</si>
  <si>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</si>
  <si>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</si>
  <si>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</si>
  <si>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</si>
  <si>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</si>
  <si>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</si>
  <si>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</si>
  <si>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</si>
  <si>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</si>
  <si>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</si>
  <si>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</si>
  <si>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</si>
  <si>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</si>
  <si>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</si>
  <si>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</si>
  <si>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</si>
  <si>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</si>
  <si>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</si>
  <si>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</si>
  <si>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</si>
  <si>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</si>
  <si>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</si>
  <si>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</si>
  <si>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</si>
  <si>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</si>
  <si>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</si>
  <si>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</si>
  <si>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</si>
  <si>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</si>
  <si>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</si>
  <si>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</si>
  <si>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</si>
  <si>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</si>
  <si>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</si>
  <si>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</si>
  <si>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</si>
  <si>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</si>
  <si>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</si>
  <si>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</si>
  <si>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</si>
  <si>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</si>
  <si>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</si>
  <si>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</si>
  <si>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</si>
  <si>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</si>
  <si>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</si>
  <si>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</si>
  <si>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</si>
  <si>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</si>
  <si>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</si>
  <si>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</si>
  <si>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</si>
  <si>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</si>
  <si>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</si>
  <si>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</si>
  <si>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</si>
  <si>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</si>
  <si>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</si>
  <si>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</si>
  <si>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</si>
  <si>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</si>
  <si>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</si>
  <si>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</si>
  <si>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</si>
  <si>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</si>
  <si>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</si>
  <si>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</si>
  <si>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</si>
  <si>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</si>
  <si>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</si>
  <si>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</si>
  <si>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</si>
  <si>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</si>
  <si>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</si>
  <si>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</si>
  <si>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</si>
  <si>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</si>
  <si>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</si>
  <si>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</si>
  <si>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</si>
  <si>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</si>
  <si>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</si>
  <si>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</si>
  <si>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</si>
  <si>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</si>
  <si>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</si>
  <si>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</si>
  <si>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</si>
  <si>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</si>
  <si>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</si>
  <si>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</si>
  <si>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</si>
  <si>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</si>
  <si>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</si>
  <si>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</si>
  <si>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</si>
  <si>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</si>
  <si>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</si>
  <si>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</si>
  <si>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</si>
  <si>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</si>
  <si>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</si>
  <si>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</si>
  <si>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</si>
  <si>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</si>
  <si>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</si>
  <si>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</si>
  <si>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</si>
  <si>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</si>
  <si>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</si>
  <si>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</si>
  <si>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</si>
  <si>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</si>
  <si>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</si>
  <si>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</si>
  <si>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</si>
  <si>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</si>
  <si>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</si>
  <si>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</si>
  <si>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</si>
  <si>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</si>
  <si>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</si>
  <si>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</si>
  <si>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</si>
  <si>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</si>
  <si>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</si>
  <si>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</si>
  <si>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</si>
  <si>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</si>
  <si>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</si>
  <si>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</si>
  <si>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</si>
  <si>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</si>
  <si>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</si>
  <si>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</si>
  <si>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</si>
  <si>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</si>
  <si>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</si>
  <si>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</si>
  <si>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</si>
  <si>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</si>
  <si>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</si>
  <si>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</si>
  <si>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</si>
  <si>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</si>
  <si>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</si>
  <si>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</si>
  <si>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</si>
  <si>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</si>
  <si>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</si>
  <si>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</si>
  <si>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</si>
  <si>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</si>
  <si>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</si>
  <si>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</si>
  <si>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</si>
  <si>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</si>
  <si>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</si>
  <si>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</si>
  <si>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</si>
  <si>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</si>
  <si>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</si>
  <si>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</si>
  <si>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</si>
  <si>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</si>
  <si>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</si>
  <si>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</si>
  <si>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</si>
  <si>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</si>
  <si>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</si>
  <si>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</si>
  <si>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</si>
  <si>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</si>
  <si>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</si>
  <si>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</si>
  <si>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</si>
  <si>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</si>
  <si>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</si>
  <si>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</si>
  <si>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</si>
  <si>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</si>
  <si>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</si>
  <si>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</si>
  <si>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</si>
  <si>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</si>
  <si>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</si>
  <si>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</si>
  <si>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</si>
  <si>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</si>
  <si>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</si>
  <si>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</si>
  <si>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</si>
  <si>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</si>
  <si>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</si>
  <si>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</si>
  <si>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</si>
  <si>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</si>
  <si>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</si>
  <si>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</si>
  <si>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</si>
  <si>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</si>
  <si>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</si>
  <si>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</si>
  <si>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</si>
  <si>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</si>
  <si>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</si>
  <si>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</si>
  <si>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</si>
  <si>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</si>
  <si>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</si>
  <si>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</si>
  <si>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</si>
  <si>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</si>
  <si>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</si>
  <si>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</si>
  <si>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</si>
  <si>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</si>
  <si>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</si>
  <si>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</si>
  <si>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</si>
  <si>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</si>
  <si>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</si>
  <si>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</si>
  <si>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</si>
  <si>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</si>
  <si>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</si>
  <si>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</si>
  <si>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</si>
  <si>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</si>
  <si>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</si>
  <si>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</si>
  <si>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</si>
  <si>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</si>
  <si>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</si>
  <si>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</si>
  <si>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</si>
  <si>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</si>
  <si>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</si>
  <si>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</si>
  <si>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</si>
  <si>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</si>
  <si>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</si>
  <si>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</si>
  <si>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</si>
  <si>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</si>
  <si>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</si>
  <si>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</si>
  <si>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</si>
  <si>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</si>
  <si>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</si>
  <si>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</si>
  <si>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</si>
  <si>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</si>
  <si>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</si>
  <si>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</si>
  <si>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</si>
  <si>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</si>
  <si>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</si>
  <si>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</si>
  <si>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</si>
  <si>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</si>
  <si>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</si>
  <si>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</si>
  <si>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</si>
  <si>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</si>
  <si>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</si>
  <si>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</si>
  <si>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</si>
  <si>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</si>
  <si>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</si>
  <si>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</si>
  <si>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</si>
  <si>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</si>
  <si>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</si>
  <si>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</si>
  <si>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</si>
  <si>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</si>
  <si>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</si>
  <si>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</si>
  <si>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</si>
  <si>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</si>
  <si>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</si>
  <si>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</si>
  <si>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</si>
  <si>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</si>
  <si>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</si>
  <si>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</si>
  <si>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</si>
  <si>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</si>
  <si>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</si>
  <si>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</si>
  <si>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</si>
  <si>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</si>
  <si>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</si>
  <si>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</si>
  <si>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</si>
  <si>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</si>
  <si>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</si>
  <si>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</si>
  <si>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</si>
  <si>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</si>
  <si>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</si>
  <si>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</si>
  <si>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</si>
  <si>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</si>
  <si>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</si>
  <si>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</si>
  <si>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</si>
  <si>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</si>
  <si>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</si>
  <si>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</si>
  <si>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</si>
  <si>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</si>
  <si>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</si>
  <si>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</si>
  <si>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</si>
  <si>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</si>
  <si>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</si>
  <si>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</si>
  <si>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</si>
  <si>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</si>
  <si>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</si>
  <si>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</si>
  <si>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</si>
  <si>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</si>
  <si>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</si>
  <si>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</si>
  <si>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</si>
  <si>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</si>
  <si>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</si>
  <si>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</si>
  <si>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</si>
  <si>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</si>
  <si>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</si>
  <si>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</si>
  <si>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</si>
  <si>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</si>
  <si>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</si>
  <si>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</si>
  <si>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</si>
  <si>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</si>
  <si>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</si>
  <si>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</si>
  <si>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</si>
  <si>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</si>
  <si>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</si>
  <si>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</si>
  <si>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</si>
  <si>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</si>
  <si>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</si>
  <si>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</si>
  <si>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</si>
  <si>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</si>
  <si>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</si>
  <si>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</si>
  <si>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</si>
  <si>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</si>
  <si>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</si>
  <si>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</si>
  <si>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</si>
  <si>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</si>
  <si>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</si>
  <si>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</si>
  <si>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</si>
  <si>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</si>
  <si>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</si>
  <si>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</si>
  <si>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</si>
  <si>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</si>
  <si>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</si>
  <si>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</si>
  <si>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</si>
  <si>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</si>
  <si>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</si>
  <si>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</si>
  <si>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</si>
  <si>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</si>
  <si>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</si>
  <si>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</si>
  <si>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</si>
  <si>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</si>
  <si>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</si>
  <si>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</si>
  <si>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</si>
  <si>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</si>
  <si>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</si>
  <si>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</si>
  <si>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</si>
  <si>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</si>
  <si>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</si>
  <si>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</si>
  <si>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</si>
  <si>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</si>
  <si>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</si>
  <si>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</si>
  <si>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</si>
  <si>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</si>
  <si>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</si>
  <si>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</si>
  <si>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</si>
  <si>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</si>
  <si>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</si>
  <si>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</si>
  <si>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</si>
  <si>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</si>
  <si>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</si>
  <si>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</si>
  <si>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</si>
  <si>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</si>
  <si>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</si>
  <si>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</si>
  <si>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</si>
  <si>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</si>
  <si>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</si>
  <si>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</si>
  <si>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</si>
  <si>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</si>
  <si>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</si>
  <si>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</si>
  <si>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</si>
  <si>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</si>
  <si>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</si>
  <si>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</si>
  <si>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</si>
  <si>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</si>
  <si>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</si>
  <si>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</si>
  <si>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</si>
  <si>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</si>
  <si>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</si>
  <si>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</si>
  <si>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</si>
  <si>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</si>
  <si>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</si>
  <si>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</si>
  <si>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</si>
  <si>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</si>
  <si>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</si>
  <si>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</si>
  <si>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</si>
  <si>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</si>
  <si>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</si>
  <si>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</si>
  <si>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</si>
  <si>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</si>
  <si>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</si>
  <si>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</si>
  <si>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</si>
  <si>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</si>
  <si>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</si>
  <si>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</si>
  <si>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</si>
  <si>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</si>
  <si>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</si>
  <si>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</si>
  <si>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</si>
  <si>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</si>
  <si>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</si>
  <si>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</si>
  <si>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</si>
  <si>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</si>
  <si>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</si>
  <si>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</si>
  <si>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</si>
  <si>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</si>
  <si>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</si>
  <si>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</si>
  <si>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</si>
  <si>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</si>
  <si>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</si>
  <si>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</si>
  <si>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</si>
  <si>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</si>
  <si>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</si>
  <si>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</si>
  <si>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</si>
  <si>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</si>
  <si>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</si>
  <si>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</si>
  <si>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</si>
  <si>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</si>
  <si>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</si>
  <si>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</si>
  <si>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</si>
  <si>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</si>
  <si>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</si>
  <si>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</si>
  <si>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</si>
  <si>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</si>
  <si>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</si>
  <si>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</si>
  <si>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</si>
  <si>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</si>
  <si>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</si>
  <si>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</si>
  <si>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</si>
  <si>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</si>
  <si>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</si>
  <si>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</si>
  <si>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</si>
  <si>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</si>
  <si>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</si>
  <si>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</si>
  <si>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</si>
  <si>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</si>
  <si>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</si>
  <si>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</si>
  <si>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</si>
  <si>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</si>
  <si>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</si>
  <si>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</si>
  <si>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</si>
  <si>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</si>
  <si>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</si>
  <si>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</si>
  <si>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</si>
  <si>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</si>
  <si>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</si>
  <si>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</si>
  <si>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</si>
  <si>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</si>
  <si>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</si>
  <si>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</si>
  <si>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</si>
  <si>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</si>
  <si>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</si>
  <si>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</si>
  <si>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</si>
  <si>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</si>
  <si>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</si>
  <si>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</si>
  <si>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</si>
  <si>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</si>
  <si>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</si>
  <si>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</si>
  <si>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</si>
  <si>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</si>
  <si>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</si>
  <si>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</si>
  <si>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</si>
  <si>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</si>
  <si>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</si>
  <si>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</si>
  <si>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</si>
  <si>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</si>
  <si>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</si>
  <si>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</si>
  <si>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</si>
  <si>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</si>
  <si>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</si>
  <si>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</si>
  <si>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</si>
  <si>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</si>
  <si>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</si>
  <si>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</si>
  <si>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</si>
  <si>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</si>
  <si>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</si>
  <si>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</si>
  <si>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</si>
  <si>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</si>
  <si>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</si>
  <si>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</si>
  <si>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</si>
  <si>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</si>
  <si>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</si>
  <si>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</si>
  <si>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</si>
  <si>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</si>
  <si>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</si>
  <si>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</si>
  <si>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</si>
  <si>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</si>
  <si>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</si>
  <si>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</si>
  <si>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</si>
  <si>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</si>
  <si>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</si>
  <si>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</si>
  <si>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</si>
  <si>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</si>
  <si>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</si>
  <si>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</si>
  <si>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</si>
  <si>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</si>
  <si>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</si>
  <si>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</si>
  <si>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</si>
  <si>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</si>
  <si>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</si>
  <si>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</si>
  <si>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</si>
  <si>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</si>
  <si>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</si>
  <si>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</si>
  <si>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</si>
  <si>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</si>
  <si>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</si>
  <si>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</si>
  <si>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</si>
  <si>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</si>
  <si>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</si>
  <si>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</si>
  <si>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</si>
  <si>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</si>
  <si>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</si>
  <si>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</si>
  <si>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</si>
  <si>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</si>
  <si>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</si>
  <si>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</si>
  <si>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</si>
  <si>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</si>
  <si>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</si>
  <si>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</si>
  <si>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</si>
  <si>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</si>
  <si>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</si>
  <si>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</si>
  <si>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</si>
  <si>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</si>
  <si>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</si>
  <si>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</si>
  <si>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</si>
  <si>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</si>
  <si>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</si>
  <si>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</si>
  <si>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</si>
  <si>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</si>
  <si>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</si>
  <si>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</si>
  <si>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</si>
  <si>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</si>
  <si>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</si>
  <si>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</si>
  <si>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</si>
  <si>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</si>
  <si>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</si>
  <si>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</si>
  <si>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</si>
  <si>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</si>
  <si>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</si>
  <si>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</si>
  <si>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</si>
  <si>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</si>
  <si>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</si>
  <si>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</si>
  <si>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</si>
  <si>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</si>
  <si>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</si>
  <si>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</si>
  <si>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</si>
  <si>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</si>
  <si>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</si>
  <si>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</si>
  <si>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</si>
  <si>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</si>
  <si>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</si>
  <si>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</si>
  <si>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</si>
  <si>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</si>
  <si>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</si>
  <si>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</si>
  <si>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</si>
  <si>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</si>
  <si>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</si>
  <si>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</si>
  <si>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</si>
  <si>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</si>
  <si>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</si>
  <si>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</si>
  <si>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</si>
  <si>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</si>
  <si>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</si>
  <si>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</si>
  <si>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</si>
  <si>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</si>
  <si>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</si>
  <si>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</si>
  <si>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</si>
  <si>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</si>
  <si>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</si>
  <si>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</si>
  <si>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</si>
  <si>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</si>
  <si>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</si>
  <si>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</si>
  <si>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</si>
  <si>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</si>
  <si>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</si>
  <si>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</si>
  <si>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</si>
  <si>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</si>
  <si>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</si>
  <si>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</si>
  <si>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</si>
  <si>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</si>
  <si>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</si>
  <si>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</si>
  <si>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</si>
  <si>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</si>
  <si>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</si>
  <si>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</si>
  <si>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</si>
  <si>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</si>
  <si>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</si>
  <si>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</si>
  <si>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</si>
  <si>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</si>
  <si>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</si>
  <si>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</si>
  <si>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</si>
  <si>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</si>
  <si>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</si>
  <si>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</si>
  <si>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</si>
  <si>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</si>
  <si>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</si>
  <si>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</si>
  <si>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</si>
  <si>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</si>
  <si>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</si>
  <si>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</si>
  <si>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</si>
  <si>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</si>
  <si>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</si>
  <si>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</si>
  <si>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</si>
  <si>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</si>
  <si>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</si>
  <si>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</si>
  <si>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</si>
  <si>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</si>
  <si>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</si>
  <si>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</si>
  <si>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</si>
  <si>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</si>
  <si>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</si>
  <si>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</si>
  <si>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</si>
  <si>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</si>
  <si>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</si>
  <si>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</si>
  <si>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</si>
  <si>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</si>
  <si>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</si>
  <si>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</si>
  <si>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</si>
  <si>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</si>
  <si>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</si>
  <si>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</si>
  <si>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</si>
  <si>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</si>
  <si>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</si>
  <si>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</si>
  <si>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</si>
  <si>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</si>
  <si>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</si>
  <si>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</si>
  <si>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</si>
  <si>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</si>
  <si>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</si>
  <si>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</si>
  <si>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</si>
  <si>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</si>
  <si>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</si>
  <si>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</si>
  <si>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</si>
  <si>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</si>
  <si>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</si>
  <si>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</si>
  <si>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</si>
  <si>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</si>
  <si>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</si>
  <si>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</si>
  <si>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</si>
  <si>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</si>
  <si>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</si>
  <si>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</si>
  <si>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</si>
  <si>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</si>
  <si>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</si>
  <si>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</si>
  <si>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</si>
  <si>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</si>
  <si>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</si>
  <si>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</si>
  <si>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</si>
  <si>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</si>
  <si>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</si>
  <si>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</si>
  <si>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</si>
  <si>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</si>
  <si>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</si>
  <si>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</si>
  <si>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</si>
  <si>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</si>
  <si>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</si>
  <si>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</si>
  <si>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</si>
  <si>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</si>
  <si>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</si>
  <si>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</si>
  <si>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</si>
  <si>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</si>
  <si>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</si>
  <si>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</si>
  <si>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</si>
  <si>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</si>
  <si>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</si>
  <si>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</si>
  <si>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</si>
  <si>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</si>
  <si>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</si>
  <si>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</si>
  <si>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</si>
  <si>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</si>
  <si>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</si>
  <si>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</si>
  <si>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</si>
  <si>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</si>
  <si>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</si>
  <si>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</si>
  <si>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</si>
  <si>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</si>
  <si>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</si>
  <si>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</si>
  <si>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</si>
  <si>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</si>
  <si>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</si>
  <si>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</si>
  <si>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</si>
  <si>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</si>
  <si>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</si>
  <si>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</si>
  <si>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</si>
  <si>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</si>
  <si>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</si>
  <si>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</si>
  <si>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</si>
  <si>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</si>
  <si>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</si>
  <si>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</si>
  <si>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</si>
  <si>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</si>
  <si>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</si>
  <si>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</si>
  <si>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</si>
  <si>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</si>
  <si>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</si>
  <si>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</si>
  <si>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</si>
  <si>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</si>
  <si>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</si>
  <si>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</si>
  <si>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</si>
  <si>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</si>
  <si>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</si>
  <si>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</si>
  <si>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</si>
  <si>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</si>
  <si>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</si>
  <si>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</si>
  <si>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</si>
  <si>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</si>
  <si>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</si>
  <si>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</si>
  <si>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</si>
  <si>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</si>
  <si>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</si>
  <si>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</si>
  <si>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</si>
  <si>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</si>
  <si>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</si>
  <si>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</si>
  <si>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</si>
  <si>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</si>
  <si>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</si>
  <si>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</si>
  <si>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</si>
  <si>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</si>
  <si>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</si>
  <si>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</si>
  <si>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</si>
  <si>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</si>
  <si>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</si>
  <si>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</si>
  <si>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</si>
  <si>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</si>
  <si>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</si>
  <si>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</si>
  <si>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</si>
  <si>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</si>
  <si>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</si>
  <si>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</si>
  <si>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</si>
  <si>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</si>
  <si>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</si>
  <si>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</si>
  <si>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</si>
  <si>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</si>
  <si>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</si>
  <si>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</si>
  <si>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</si>
  <si>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</si>
  <si>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</si>
  <si>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</si>
  <si>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</si>
  <si>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</si>
  <si>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</si>
  <si>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</si>
  <si>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</si>
  <si>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</si>
  <si>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</si>
  <si>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</si>
  <si>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</si>
  <si>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</si>
  <si>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</si>
  <si>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</si>
  <si>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</si>
  <si>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</si>
  <si>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</si>
  <si>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</si>
  <si>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</si>
  <si>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</si>
  <si>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</si>
  <si>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</si>
  <si>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</si>
  <si>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</si>
  <si>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</si>
  <si>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</si>
  <si>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</si>
  <si>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</si>
  <si>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</si>
  <si>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</si>
  <si>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</si>
  <si>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</si>
  <si>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</si>
  <si>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</si>
  <si>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</si>
  <si>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</si>
  <si>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</si>
  <si>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</si>
  <si>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</si>
  <si>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</si>
  <si>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</si>
  <si>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</si>
  <si>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</si>
  <si>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</si>
  <si>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</si>
  <si>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</si>
  <si>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</si>
  <si>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</si>
  <si>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</si>
  <si>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</si>
  <si>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</si>
  <si>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</si>
  <si>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</si>
  <si>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</si>
  <si>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</si>
  <si>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</si>
  <si>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</si>
  <si>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</si>
  <si>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</si>
  <si>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</si>
  <si>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</si>
  <si>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</si>
  <si>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</si>
  <si>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</si>
  <si>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</si>
  <si>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</si>
  <si>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</si>
  <si>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</si>
  <si>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</si>
  <si>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</si>
  <si>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</si>
  <si>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</si>
  <si>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</si>
  <si>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</si>
  <si>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</si>
  <si>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</si>
  <si>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</si>
  <si>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</si>
  <si>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</si>
  <si>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</si>
  <si>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</si>
  <si>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</si>
  <si>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</si>
  <si>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</si>
  <si>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</si>
  <si>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</si>
  <si>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</si>
  <si>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</si>
  <si>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</si>
  <si>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</si>
  <si>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</si>
  <si>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</si>
  <si>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</si>
  <si>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</si>
  <si>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</si>
  <si>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</si>
  <si>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</si>
  <si>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</si>
  <si>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</si>
  <si>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</si>
  <si>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</si>
  <si>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</si>
  <si>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</si>
  <si>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</si>
  <si>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</si>
  <si>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</si>
  <si>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</si>
  <si>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</si>
  <si>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</si>
  <si>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</si>
  <si>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</si>
  <si>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</si>
  <si>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</si>
  <si>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</si>
  <si>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</si>
  <si>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</si>
  <si>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</si>
  <si>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</si>
  <si>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</si>
  <si>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</si>
  <si>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</si>
  <si>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</si>
  <si>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</si>
  <si>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</si>
  <si>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</si>
  <si>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</si>
  <si>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</si>
  <si>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</si>
  <si>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</si>
  <si>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</si>
  <si>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</si>
  <si>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</si>
  <si>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</si>
  <si>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</si>
  <si>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</si>
  <si>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</si>
  <si>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</si>
  <si>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</si>
  <si>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</si>
  <si>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</si>
  <si>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</si>
  <si>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</si>
  <si>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</si>
  <si>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</si>
  <si>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</si>
  <si>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</si>
  <si>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</si>
  <si>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</si>
  <si>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</si>
  <si>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</si>
  <si>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</si>
  <si>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</si>
  <si>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</si>
  <si>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</si>
  <si>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</si>
  <si>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</si>
  <si>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</si>
  <si>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</si>
  <si>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</si>
  <si>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</si>
  <si>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</si>
  <si>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</si>
  <si>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</si>
  <si>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</si>
  <si>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</si>
  <si>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</si>
  <si>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</si>
  <si>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</si>
  <si>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</si>
  <si>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</si>
  <si>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</si>
  <si>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</si>
  <si>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</si>
  <si>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</si>
  <si>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</si>
  <si>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</si>
  <si>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</si>
  <si>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</si>
  <si>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</si>
  <si>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</si>
  <si>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</si>
  <si>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</si>
  <si>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</si>
  <si>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</si>
  <si>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</si>
  <si>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</si>
  <si>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</si>
  <si>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</si>
  <si>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</si>
  <si>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</si>
  <si>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</si>
  <si>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</si>
  <si>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</si>
  <si>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</si>
  <si>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</si>
  <si>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</si>
  <si>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</si>
  <si>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</si>
  <si>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</si>
  <si>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</si>
  <si>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</si>
  <si>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</si>
  <si>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</si>
  <si>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</si>
  <si>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</si>
  <si>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</si>
  <si>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</si>
  <si>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</si>
  <si>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</si>
  <si>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</si>
  <si>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</si>
  <si>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</si>
  <si>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</si>
  <si>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</si>
  <si>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</si>
  <si>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</si>
  <si>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</si>
  <si>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</si>
  <si>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</si>
  <si>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</si>
  <si>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</si>
  <si>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</si>
  <si>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</si>
  <si>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</si>
  <si>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</si>
  <si>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</si>
  <si>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</si>
  <si>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</si>
  <si>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</si>
  <si>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</si>
  <si>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</si>
  <si>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</si>
  <si>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</si>
  <si>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</si>
  <si>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</si>
  <si>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</si>
  <si>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</si>
  <si>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</si>
  <si>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</si>
  <si>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</si>
  <si>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</si>
  <si>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</si>
  <si>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</si>
  <si>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</si>
  <si>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</si>
  <si>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</si>
  <si>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</si>
  <si>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</si>
  <si>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</si>
  <si>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</si>
  <si>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</si>
  <si>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</si>
  <si>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</si>
  <si>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</si>
  <si>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</si>
  <si>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</si>
  <si>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</si>
  <si>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</si>
  <si>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</si>
  <si>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</si>
  <si>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</si>
  <si>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</si>
  <si>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</si>
  <si>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</si>
  <si>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</si>
  <si>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</si>
  <si>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</si>
  <si>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</si>
  <si>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</si>
  <si>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</si>
  <si>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</si>
  <si>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</si>
  <si>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</si>
  <si>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</si>
  <si>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</si>
  <si>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</si>
  <si>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</si>
  <si>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</si>
  <si>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</si>
  <si>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</si>
  <si>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</si>
  <si>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</si>
  <si>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</si>
  <si>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</si>
  <si>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</si>
  <si>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</si>
  <si>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</si>
  <si>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</si>
  <si>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</si>
  <si>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</si>
  <si>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</si>
  <si>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</si>
  <si>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</si>
  <si>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</si>
  <si>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</si>
  <si>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</si>
  <si>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</si>
  <si>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</si>
  <si>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</si>
  <si>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</si>
  <si>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</si>
  <si>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</si>
  <si>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</si>
  <si>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</si>
  <si>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</si>
  <si>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</si>
  <si>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</si>
  <si>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</si>
  <si>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</si>
  <si>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</si>
  <si>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</si>
  <si>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</si>
  <si>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</si>
  <si>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</si>
  <si>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</si>
  <si>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</si>
  <si>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</si>
  <si>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</si>
  <si>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</si>
  <si>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</si>
  <si>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</si>
  <si>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</si>
  <si>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</si>
  <si>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</si>
  <si>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</si>
  <si>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</si>
  <si>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</si>
  <si>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</si>
  <si>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</si>
  <si>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</si>
  <si>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</si>
  <si>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</si>
  <si>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</si>
  <si>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</si>
  <si>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</si>
  <si>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</si>
  <si>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</si>
  <si>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</si>
  <si>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</si>
  <si>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</si>
  <si>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</si>
  <si>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</si>
  <si>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</si>
  <si>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</si>
  <si>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</si>
  <si>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</si>
  <si>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</si>
  <si>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</si>
  <si>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</si>
  <si>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</si>
  <si>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</si>
  <si>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</si>
  <si>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</si>
  <si>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</si>
  <si>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</si>
  <si>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</si>
  <si>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</si>
  <si>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</si>
  <si>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</si>
  <si>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</si>
  <si>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</si>
  <si>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</si>
  <si>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</si>
  <si>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</si>
  <si>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</si>
  <si>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</si>
  <si>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</si>
  <si>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</si>
  <si>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</si>
  <si>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</si>
  <si>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</si>
  <si>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</si>
  <si>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</si>
  <si>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</si>
  <si>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</si>
  <si>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</si>
  <si>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</si>
  <si>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</si>
  <si>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</si>
  <si>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</si>
  <si>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</si>
  <si>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</si>
  <si>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</si>
  <si>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</si>
  <si>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</si>
  <si>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</si>
  <si>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</si>
  <si>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</si>
  <si>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</si>
  <si>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</si>
  <si>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</si>
  <si>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</si>
  <si>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</si>
  <si>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</si>
  <si>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</si>
  <si>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</si>
  <si>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</si>
  <si>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</si>
  <si>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</si>
  <si>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</si>
  <si>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</si>
  <si>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</si>
  <si>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</si>
  <si>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</si>
  <si>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</si>
  <si>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</si>
  <si>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</si>
  <si>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</si>
  <si>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</si>
  <si>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</si>
  <si>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</si>
  <si>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</si>
  <si>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</si>
  <si>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</si>
  <si>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</si>
  <si>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</si>
  <si>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</si>
  <si>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</si>
  <si>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</si>
  <si>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</si>
  <si>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</si>
  <si>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</si>
  <si>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</si>
  <si>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</si>
  <si>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</si>
  <si>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</si>
  <si>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</si>
  <si>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</si>
  <si>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</si>
  <si>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</si>
  <si>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</si>
  <si>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</si>
  <si>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</si>
  <si>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</si>
  <si>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</si>
  <si>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</si>
  <si>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</si>
  <si>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</si>
  <si>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</si>
  <si>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</si>
  <si>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</si>
  <si>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</si>
  <si>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</si>
  <si>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</si>
  <si>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</si>
  <si>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</si>
  <si>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</si>
  <si>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</si>
  <si>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</si>
  <si>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</si>
  <si>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</si>
  <si>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</si>
  <si>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</si>
  <si>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</si>
  <si>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</si>
  <si>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</si>
  <si>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</si>
  <si>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</si>
  <si>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</si>
  <si>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</si>
  <si>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</si>
  <si>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</si>
  <si>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</si>
  <si>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</si>
  <si>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</si>
  <si>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</si>
  <si>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</si>
  <si>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</si>
  <si>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</si>
  <si>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</si>
  <si>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</si>
  <si>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</si>
  <si>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</si>
  <si>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</si>
  <si>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</si>
  <si>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</si>
  <si>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</si>
  <si>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</si>
  <si>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</si>
  <si>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</si>
  <si>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</si>
  <si>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</si>
  <si>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</si>
  <si>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</si>
  <si>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</si>
  <si>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</si>
  <si>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</si>
  <si>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</si>
  <si>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</si>
  <si>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</si>
  <si>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</si>
  <si>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</si>
  <si>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</si>
  <si>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</si>
  <si>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</si>
  <si>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</si>
  <si>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</si>
  <si>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</si>
  <si>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</si>
  <si>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</si>
  <si>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</si>
  <si>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</si>
  <si>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</si>
  <si>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</si>
  <si>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</si>
  <si>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</si>
  <si>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</si>
  <si>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</si>
  <si>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</si>
  <si>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</si>
  <si>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</si>
  <si>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</si>
  <si>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</si>
  <si>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</si>
  <si>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</si>
  <si>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</si>
  <si>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</si>
  <si>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</si>
  <si>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</si>
  <si>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</si>
  <si>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</si>
  <si>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</si>
  <si>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</si>
  <si>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</si>
  <si>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</si>
  <si>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</si>
  <si>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</si>
  <si>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</si>
  <si>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</si>
  <si>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</si>
  <si>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</si>
  <si>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</si>
  <si>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</si>
  <si>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</si>
  <si>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</si>
  <si>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</si>
  <si>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</si>
  <si>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</si>
  <si>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</si>
  <si>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</si>
  <si>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</si>
  <si>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</si>
  <si>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</si>
  <si>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</si>
  <si>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</si>
  <si>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</si>
  <si>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</si>
  <si>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</si>
  <si>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</si>
  <si>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</si>
  <si>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</si>
  <si>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</si>
  <si>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</si>
  <si>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</si>
  <si>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</si>
  <si>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</si>
  <si>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</si>
  <si>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</si>
  <si>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</si>
  <si>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</si>
  <si>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</si>
  <si>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</si>
  <si>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</si>
  <si>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</si>
  <si>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</si>
  <si>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</si>
  <si>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</si>
  <si>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</si>
  <si>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</si>
  <si>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</si>
  <si>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</si>
  <si>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</si>
  <si>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</si>
  <si>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</si>
  <si>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</si>
  <si>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</si>
  <si>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</si>
  <si>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</si>
  <si>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</si>
  <si>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</si>
  <si>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</si>
  <si>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</si>
  <si>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</si>
  <si>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</si>
  <si>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</si>
  <si>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</si>
  <si>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</si>
  <si>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</si>
  <si>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</si>
  <si>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</si>
  <si>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</si>
  <si>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</si>
  <si>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</si>
  <si>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</si>
  <si>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</si>
  <si>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</si>
  <si>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</si>
  <si>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</si>
  <si>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</si>
  <si>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</si>
  <si>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</si>
  <si>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</si>
  <si>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</si>
  <si>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</si>
  <si>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</si>
  <si>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</si>
  <si>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</si>
  <si>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</si>
  <si>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</si>
  <si>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</si>
  <si>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</si>
  <si>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</si>
  <si>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</si>
  <si>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</si>
  <si>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</si>
  <si>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</si>
  <si>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</si>
  <si>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</si>
  <si>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</si>
  <si>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</si>
  <si>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</si>
  <si>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</si>
  <si>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</si>
  <si>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</si>
  <si>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</si>
  <si>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</si>
  <si>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</si>
  <si>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</si>
  <si>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</si>
  <si>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</si>
  <si>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</si>
  <si>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</si>
  <si>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</si>
  <si>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</si>
  <si>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</si>
  <si>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</si>
  <si>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</si>
  <si>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</si>
  <si>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</si>
  <si>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</si>
  <si>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</si>
  <si>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</si>
  <si>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</si>
  <si>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</si>
  <si>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</si>
  <si>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</si>
  <si>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</si>
  <si>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</si>
  <si>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</si>
  <si>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</si>
  <si>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</si>
  <si>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</si>
  <si>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</si>
  <si>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</si>
  <si>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</si>
  <si>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</si>
  <si>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</si>
  <si>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</si>
  <si>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</si>
  <si>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</si>
  <si>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</si>
  <si>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</si>
  <si>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</si>
  <si>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</si>
  <si>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</si>
  <si>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</si>
  <si>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</si>
  <si>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</si>
  <si>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</si>
  <si>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</si>
  <si>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</si>
  <si>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</si>
  <si>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</si>
  <si>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</si>
  <si>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</si>
  <si>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</si>
  <si>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</si>
  <si>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</si>
  <si>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</si>
  <si>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</si>
  <si>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</si>
  <si>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</si>
  <si>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</si>
  <si>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</si>
  <si>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</si>
  <si>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</si>
  <si>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</si>
  <si>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</si>
  <si>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</si>
  <si>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</si>
  <si>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</si>
  <si>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</si>
  <si>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</si>
  <si>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</si>
  <si>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</si>
  <si>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</si>
  <si>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</si>
  <si>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</si>
  <si>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</si>
  <si>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</si>
  <si>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</si>
  <si>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</si>
  <si>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</si>
  <si>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</si>
  <si>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</si>
  <si>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</si>
  <si>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</si>
  <si>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</si>
  <si>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</si>
  <si>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</si>
  <si>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</si>
  <si>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</si>
  <si>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</si>
  <si>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</si>
  <si>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</si>
  <si>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</si>
  <si>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</si>
  <si>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</si>
  <si>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</si>
  <si>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</si>
  <si>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</si>
  <si>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</si>
  <si>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</si>
  <si>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</si>
  <si>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</si>
  <si>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</si>
  <si>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</si>
  <si>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</si>
  <si>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</si>
  <si>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</si>
  <si>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</si>
  <si>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</si>
  <si>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</si>
  <si>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</si>
  <si>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</si>
  <si>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</si>
  <si>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</si>
  <si>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</si>
  <si>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</si>
  <si>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</si>
  <si>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</si>
  <si>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</si>
  <si>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</si>
  <si>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</si>
  <si>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</si>
  <si>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</si>
  <si>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</si>
  <si>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</si>
  <si>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</si>
  <si>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</si>
  <si>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</si>
  <si>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</si>
  <si>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</si>
  <si>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</si>
  <si>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</si>
  <si>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</si>
  <si>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</si>
  <si>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</si>
  <si>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</si>
  <si>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</si>
  <si>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</si>
  <si>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</si>
  <si>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</si>
  <si>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</si>
  <si>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</si>
  <si>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</si>
  <si>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</si>
  <si>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</si>
  <si>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</si>
  <si>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</si>
  <si>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</si>
  <si>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</si>
  <si>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</si>
  <si>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</si>
  <si>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</si>
  <si>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</si>
  <si>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</si>
  <si>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</si>
  <si>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</si>
  <si>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</si>
  <si>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</si>
  <si>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</si>
  <si>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</si>
  <si>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</si>
  <si>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</si>
  <si>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</si>
  <si>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</si>
  <si>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</si>
  <si>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</si>
  <si>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</si>
  <si>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</si>
  <si>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</si>
  <si>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</si>
  <si>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</si>
  <si>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</si>
  <si>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</si>
  <si>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</si>
  <si>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</si>
  <si>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</si>
  <si>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</si>
  <si>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</si>
  <si>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</si>
  <si>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</si>
  <si>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</si>
  <si>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</si>
  <si>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</si>
  <si>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</si>
  <si>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</si>
  <si>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</si>
  <si>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</si>
  <si>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</si>
  <si>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</si>
  <si>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</si>
  <si>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</si>
  <si>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</si>
  <si>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</si>
  <si>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</si>
  <si>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</si>
  <si>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</si>
  <si>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</si>
  <si>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</si>
  <si>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</si>
  <si>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</si>
  <si>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</si>
  <si>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</si>
  <si>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</si>
  <si>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</si>
  <si>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</si>
  <si>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</si>
  <si>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</si>
  <si>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</si>
  <si>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</si>
  <si>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</si>
  <si>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</si>
  <si>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</si>
  <si>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</si>
  <si>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</si>
  <si>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</si>
  <si>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</si>
  <si>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</si>
  <si>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</si>
  <si>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</si>
  <si>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</si>
  <si>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</si>
  <si>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</si>
  <si>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</si>
  <si>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</si>
  <si>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</si>
  <si>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</si>
  <si>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</si>
  <si>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</si>
  <si>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</si>
  <si>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</si>
  <si>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</si>
  <si>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</si>
  <si>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</si>
  <si>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</si>
  <si>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</si>
  <si>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</si>
  <si>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</si>
  <si>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</si>
  <si>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</si>
  <si>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</si>
  <si>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</si>
  <si>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</si>
  <si>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</si>
  <si>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</si>
  <si>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</si>
  <si>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</si>
  <si>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</si>
  <si>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</si>
  <si>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</si>
  <si>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</si>
  <si>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</si>
  <si>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</si>
  <si>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</si>
  <si>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</si>
  <si>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</si>
  <si>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</si>
  <si>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</si>
  <si>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</si>
  <si>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</si>
  <si>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</si>
  <si>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</si>
  <si>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</si>
  <si>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</si>
  <si>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</si>
  <si>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</si>
  <si>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</si>
  <si>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</si>
  <si>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</si>
  <si>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</si>
  <si>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</si>
  <si>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</si>
  <si>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</si>
  <si>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</si>
  <si>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</si>
  <si>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</si>
  <si>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</si>
  <si>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</si>
  <si>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</si>
  <si>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</si>
  <si>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</si>
  <si>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</si>
  <si>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</si>
  <si>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</si>
  <si>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</si>
  <si>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</si>
  <si>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</si>
  <si>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</si>
  <si>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</si>
  <si>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</si>
  <si>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</si>
  <si>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</si>
  <si>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</si>
  <si>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</si>
  <si>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</si>
  <si>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</si>
  <si>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</si>
  <si>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</si>
  <si>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</si>
  <si>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</si>
  <si>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</si>
  <si>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</si>
  <si>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</si>
  <si>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</si>
  <si>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</si>
  <si>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</si>
  <si>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</si>
  <si>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</si>
  <si>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</si>
  <si>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</si>
  <si>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</si>
  <si>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</si>
  <si>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</si>
  <si>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</si>
  <si>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</si>
  <si>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</si>
  <si>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</si>
  <si>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</si>
  <si>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</si>
  <si>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</si>
  <si>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</si>
  <si>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</si>
  <si>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</si>
  <si>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</si>
  <si>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</si>
  <si>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</si>
  <si>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</si>
  <si>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</si>
  <si>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</si>
  <si>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</si>
  <si>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</si>
  <si>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</si>
  <si>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</si>
  <si>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</si>
  <si>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</si>
  <si>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</si>
  <si>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</si>
  <si>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</si>
  <si>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</si>
  <si>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</si>
  <si>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</si>
  <si>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</si>
  <si>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</si>
  <si>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</si>
  <si>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</si>
  <si>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</si>
  <si>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</si>
  <si>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</si>
  <si>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</si>
  <si>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</si>
  <si>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</si>
  <si>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</si>
  <si>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</si>
  <si>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</si>
  <si>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</si>
  <si>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</si>
  <si>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</si>
  <si>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</si>
  <si>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</si>
  <si>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</si>
  <si>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</si>
  <si>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</si>
  <si>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</si>
  <si>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</si>
  <si>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</si>
  <si>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</si>
  <si>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</si>
  <si>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</si>
  <si>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</si>
  <si>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</si>
  <si>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</si>
  <si>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</si>
  <si>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</si>
  <si>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</si>
  <si>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</si>
  <si>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</si>
  <si>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</si>
  <si>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</si>
  <si>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</si>
  <si>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</si>
  <si>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</si>
  <si>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</si>
  <si>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</si>
  <si>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</si>
  <si>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</si>
  <si>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</si>
  <si>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</si>
  <si>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</si>
  <si>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</si>
  <si>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</si>
  <si>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</si>
  <si>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</si>
  <si>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</si>
  <si>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</si>
  <si>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</si>
  <si>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</si>
  <si>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</si>
  <si>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</si>
  <si>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</si>
  <si>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</si>
  <si>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</si>
  <si>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</si>
  <si>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</si>
  <si>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</si>
  <si>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</si>
  <si>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</si>
  <si>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</si>
  <si>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</si>
  <si>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</si>
  <si>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</si>
  <si>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</si>
  <si>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</si>
  <si>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</si>
  <si>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</si>
  <si>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</si>
  <si>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</si>
  <si>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</si>
  <si>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</si>
  <si>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</si>
  <si>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</si>
  <si>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</si>
  <si>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</si>
  <si>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</si>
  <si>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</si>
  <si>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</si>
  <si>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</si>
  <si>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</si>
  <si>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</si>
  <si>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</si>
  <si>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</si>
  <si>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</si>
  <si>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</si>
  <si>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</si>
  <si>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</si>
  <si>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</si>
  <si>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</si>
  <si>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</si>
  <si>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</si>
  <si>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</si>
  <si>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</si>
  <si>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</si>
  <si>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</si>
  <si>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</si>
  <si>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</si>
  <si>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</si>
  <si>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</si>
  <si>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</si>
  <si>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</si>
  <si>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</si>
  <si>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</si>
  <si>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</si>
  <si>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</si>
  <si>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</si>
  <si>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</si>
  <si>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</si>
  <si>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</si>
  <si>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</si>
  <si>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</si>
  <si>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</si>
  <si>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</si>
  <si>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</si>
  <si>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</si>
  <si>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</si>
  <si>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</si>
  <si>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</si>
  <si>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</si>
  <si>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</si>
  <si>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</si>
  <si>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</si>
  <si>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</si>
  <si>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</si>
  <si>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</si>
  <si>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</si>
  <si>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</si>
  <si>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</si>
  <si>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</si>
  <si>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</si>
  <si>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</si>
  <si>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</si>
  <si>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</si>
  <si>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</si>
  <si>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</si>
  <si>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</si>
  <si>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</si>
  <si>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</si>
  <si>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</si>
  <si>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</si>
  <si>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</si>
  <si>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</si>
  <si>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</si>
  <si>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</si>
  <si>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</si>
  <si>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</si>
  <si>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</si>
  <si>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</si>
  <si>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</si>
  <si>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</si>
  <si>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</si>
  <si>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</si>
  <si>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</si>
  <si>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</si>
  <si>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</si>
  <si>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</si>
  <si>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</si>
  <si>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</si>
  <si>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</si>
  <si>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</si>
  <si>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</si>
  <si>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</si>
  <si>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</si>
  <si>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</si>
  <si>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</si>
  <si>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</si>
  <si>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</si>
  <si>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</si>
  <si>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</si>
  <si>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</si>
  <si>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</si>
  <si>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</si>
  <si>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</si>
  <si>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</si>
  <si>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</si>
  <si>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</si>
  <si>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</si>
  <si>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</si>
  <si>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</si>
  <si>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</si>
  <si>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</si>
  <si>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</si>
  <si>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</si>
  <si>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</si>
  <si>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</si>
  <si>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</si>
  <si>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</si>
  <si>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</si>
  <si>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</si>
  <si>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</si>
  <si>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</si>
  <si>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</si>
  <si>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</si>
  <si>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</si>
  <si>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</si>
  <si>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</si>
  <si>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</si>
  <si>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</si>
  <si>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</si>
  <si>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</si>
  <si>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</si>
  <si>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</si>
  <si>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</si>
  <si>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</si>
  <si>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</si>
  <si>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</si>
  <si>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</si>
  <si>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</si>
  <si>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</si>
  <si>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</si>
  <si>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</si>
  <si>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</si>
  <si>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</si>
  <si>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</si>
  <si>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</si>
  <si>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</si>
  <si>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</si>
  <si>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</si>
  <si>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</si>
  <si>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</si>
  <si>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</si>
  <si>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</si>
  <si>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</si>
  <si>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</si>
  <si>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</si>
  <si>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</si>
  <si>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</si>
  <si>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</si>
  <si>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</si>
  <si>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</si>
  <si>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</si>
  <si>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</si>
  <si>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</si>
  <si>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</si>
  <si>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</si>
  <si>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</si>
  <si>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</si>
  <si>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</si>
  <si>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</si>
  <si>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</si>
  <si>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</si>
  <si>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</si>
  <si>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</si>
  <si>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</si>
  <si>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</si>
  <si>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</si>
  <si>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</si>
  <si>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</si>
  <si>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</si>
  <si>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</si>
  <si>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</si>
  <si>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</si>
  <si>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</si>
  <si>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</si>
  <si>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</si>
  <si>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</si>
  <si>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</si>
  <si>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</si>
  <si>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</si>
  <si>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</si>
  <si>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</si>
  <si>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</si>
  <si>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</si>
  <si>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</si>
  <si>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</si>
  <si>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</si>
  <si>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</si>
  <si>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</si>
  <si>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</si>
  <si>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</si>
  <si>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</si>
  <si>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</si>
  <si>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</si>
  <si>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</si>
  <si>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</si>
  <si>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</si>
  <si>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</si>
  <si>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</si>
  <si>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</si>
  <si>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</si>
  <si>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</si>
  <si>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</si>
  <si>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</si>
  <si>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</si>
  <si>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</si>
  <si>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</si>
  <si>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</si>
  <si>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</si>
  <si>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</si>
  <si>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</si>
  <si>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</si>
  <si>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</si>
  <si>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</si>
  <si>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</si>
  <si>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</si>
  <si>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</si>
  <si>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</si>
  <si>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</si>
  <si>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</si>
  <si>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</si>
  <si>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</si>
  <si>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</si>
  <si>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</si>
  <si>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</si>
  <si>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</si>
  <si>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</si>
  <si>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</si>
  <si>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</si>
  <si>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</si>
  <si>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</si>
  <si>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</si>
  <si>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</si>
  <si>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</si>
  <si>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</si>
  <si>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</si>
  <si>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</si>
  <si>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</si>
  <si>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</si>
  <si>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</si>
  <si>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</si>
  <si>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</si>
  <si>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</si>
  <si>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</si>
  <si>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</si>
  <si>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</si>
  <si>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</si>
  <si>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</si>
  <si>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</si>
  <si>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</si>
  <si>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</si>
  <si>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</si>
  <si>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</si>
  <si>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</si>
  <si>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</si>
  <si>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</si>
  <si>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</si>
  <si>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</si>
  <si>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</si>
  <si>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</si>
  <si>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</si>
  <si>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</si>
  <si>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</si>
  <si>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</si>
  <si>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</si>
  <si>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</si>
  <si>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</si>
  <si>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</si>
  <si>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</si>
  <si>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</si>
  <si>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</si>
  <si>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</si>
  <si>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</si>
  <si>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</si>
  <si>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</si>
  <si>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</si>
  <si>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</si>
  <si>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</si>
  <si>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</si>
  <si>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</si>
  <si>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</si>
  <si>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</si>
  <si>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</si>
  <si>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</si>
  <si>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</si>
  <si>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</si>
  <si>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</si>
  <si>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</si>
  <si>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</si>
  <si>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</si>
  <si>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</si>
  <si>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</si>
  <si>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</si>
  <si>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</si>
  <si>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</si>
  <si>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</si>
  <si>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</si>
  <si>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</si>
  <si>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</si>
  <si>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</si>
  <si>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</si>
  <si>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</si>
  <si>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</si>
  <si>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</si>
  <si>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</si>
  <si>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</si>
  <si>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</si>
  <si>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</si>
  <si>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</si>
  <si>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</si>
  <si>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</si>
  <si>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</si>
  <si>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</si>
  <si>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</si>
  <si>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</si>
  <si>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</si>
  <si>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</si>
  <si>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</si>
  <si>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</si>
  <si>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</si>
  <si>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</si>
  <si>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</si>
  <si>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</si>
  <si>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</si>
  <si>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</si>
  <si>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</si>
  <si>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</si>
  <si>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</si>
  <si>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</si>
  <si>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</si>
  <si>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</si>
  <si>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</si>
  <si>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</si>
  <si>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</si>
  <si>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</si>
  <si>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</si>
  <si>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</si>
  <si>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</si>
  <si>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</si>
  <si>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</si>
  <si>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</si>
  <si>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</si>
  <si>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</si>
  <si>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</si>
  <si>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</si>
  <si>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</si>
  <si>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</si>
  <si>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</si>
  <si>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</si>
  <si>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</si>
  <si>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</si>
  <si>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</si>
  <si>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</si>
  <si>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</si>
  <si>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</si>
  <si>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</si>
  <si>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</si>
  <si>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</si>
  <si>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</si>
  <si>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</si>
  <si>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</si>
  <si>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</si>
  <si>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</si>
  <si>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</si>
  <si>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</si>
  <si>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</si>
  <si>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</si>
  <si>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</si>
  <si>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</si>
  <si>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</si>
  <si>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</si>
  <si>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</si>
  <si>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</si>
  <si>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</si>
  <si>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</si>
  <si>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</si>
  <si>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</si>
  <si>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</si>
  <si>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</si>
  <si>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</si>
  <si>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</si>
  <si>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</si>
  <si>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</si>
  <si>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</si>
  <si>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</si>
  <si>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</si>
  <si>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</si>
  <si>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</si>
  <si>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</si>
  <si>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</si>
  <si>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</si>
  <si>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</si>
  <si>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</si>
  <si>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</si>
  <si>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</si>
  <si>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</si>
  <si>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</si>
  <si>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</si>
  <si>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</si>
  <si>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</si>
  <si>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</si>
  <si>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</si>
  <si>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</si>
  <si>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</si>
  <si>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</si>
  <si>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</si>
  <si>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</si>
  <si>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</si>
  <si>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</si>
  <si>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</si>
  <si>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</si>
  <si>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</si>
  <si>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</si>
  <si>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</si>
  <si>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</si>
  <si>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</si>
  <si>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</si>
  <si>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</si>
  <si>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</si>
  <si>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</si>
  <si>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</si>
  <si>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</si>
  <si>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</si>
  <si>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</si>
  <si>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</si>
  <si>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</si>
  <si>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</si>
  <si>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</si>
  <si>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</si>
  <si>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</si>
  <si>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</si>
  <si>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</si>
  <si>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</si>
  <si>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</si>
  <si>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</si>
  <si>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</si>
  <si>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</si>
  <si>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</si>
  <si>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</si>
  <si>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</si>
  <si>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</si>
  <si>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</si>
  <si>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</si>
  <si>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</si>
  <si>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</si>
  <si>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</si>
  <si>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</si>
  <si>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</si>
  <si>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</si>
  <si>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</si>
  <si>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</si>
  <si>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</si>
  <si>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</si>
  <si>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</si>
  <si>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</si>
  <si>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</si>
  <si>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</si>
  <si>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</si>
  <si>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</si>
  <si>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</si>
  <si>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</si>
  <si>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</si>
  <si>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</si>
  <si>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</si>
  <si>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</si>
  <si>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</si>
  <si>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</si>
  <si>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</si>
  <si>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</si>
  <si>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</si>
  <si>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</si>
  <si>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</si>
  <si>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</si>
  <si>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</si>
  <si>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</si>
  <si>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</si>
  <si>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</si>
  <si>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</si>
  <si>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</si>
  <si>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</si>
  <si>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</si>
  <si>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</si>
  <si>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</si>
  <si>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</si>
  <si>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</si>
  <si>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</si>
  <si>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</si>
  <si>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</si>
  <si>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</si>
  <si>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</si>
  <si>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</si>
  <si>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</si>
  <si>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</si>
  <si>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</si>
  <si>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</si>
  <si>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</si>
  <si>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</si>
  <si>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</si>
  <si>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</si>
  <si>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</si>
  <si>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</si>
  <si>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</si>
  <si>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</si>
  <si>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</si>
  <si>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</si>
  <si>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</si>
  <si>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</si>
  <si>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</si>
  <si>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</si>
  <si>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</si>
  <si>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</si>
  <si>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</si>
  <si>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</si>
  <si>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</si>
  <si>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</si>
  <si>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</si>
  <si>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</si>
  <si>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</si>
  <si>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</si>
  <si>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</si>
  <si>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</si>
  <si>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</si>
  <si>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</si>
  <si>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</si>
  <si>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</si>
  <si>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</si>
  <si>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</si>
  <si>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</si>
  <si>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</si>
  <si>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</si>
  <si>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</si>
  <si>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</si>
  <si>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</si>
  <si>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</si>
  <si>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</si>
  <si>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</si>
  <si>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</si>
  <si>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</si>
  <si>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</si>
  <si>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</si>
  <si>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</si>
  <si>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</si>
  <si>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</si>
  <si>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</si>
  <si>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</si>
  <si>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</si>
  <si>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</si>
  <si>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</si>
  <si>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</si>
  <si>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</si>
  <si>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</si>
  <si>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</si>
  <si>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</si>
  <si>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</si>
  <si>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</si>
  <si>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</si>
  <si>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</si>
  <si>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</si>
  <si>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</si>
  <si>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</si>
  <si>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</si>
  <si>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</si>
  <si>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</si>
  <si>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</si>
  <si>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</si>
  <si>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</si>
  <si>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</si>
  <si>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</si>
  <si>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</si>
  <si>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</si>
  <si>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</si>
  <si>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</si>
  <si>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</si>
  <si>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</si>
  <si>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</si>
  <si>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</si>
  <si>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</si>
  <si>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</si>
  <si>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</si>
  <si>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</si>
  <si>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</si>
  <si>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</si>
  <si>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</si>
  <si>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</si>
  <si>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</si>
  <si>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</si>
  <si>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</si>
  <si>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</si>
  <si>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</si>
  <si>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</si>
  <si>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</si>
  <si>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</si>
  <si>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</si>
  <si>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</si>
  <si>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</si>
  <si>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</si>
  <si>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</si>
  <si>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</si>
  <si>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</si>
  <si>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</si>
  <si>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</si>
  <si>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</si>
  <si>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</si>
  <si>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</si>
  <si>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</si>
  <si>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</si>
  <si>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</si>
  <si>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</si>
  <si>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</si>
  <si>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</si>
  <si>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</si>
  <si>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</si>
  <si>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</si>
  <si>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</si>
  <si>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</si>
  <si>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</si>
  <si>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</si>
  <si>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</si>
  <si>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</si>
  <si>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</si>
  <si>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</si>
  <si>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</si>
  <si>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</si>
  <si>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</si>
  <si>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</si>
  <si>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</si>
  <si>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</si>
  <si>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</si>
  <si>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</si>
  <si>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</si>
  <si>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</si>
  <si>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</si>
  <si>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</si>
  <si>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</si>
  <si>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</si>
  <si>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</si>
  <si>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</si>
  <si>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</si>
  <si>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</si>
  <si>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</si>
  <si>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</si>
  <si>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</si>
  <si>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</si>
  <si>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</si>
  <si>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</si>
  <si>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</si>
  <si>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</si>
  <si>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</si>
  <si>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</si>
  <si>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</si>
  <si>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</si>
  <si>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</si>
  <si>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</si>
  <si>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</si>
  <si>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</si>
  <si>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</si>
  <si>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</si>
  <si>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</si>
  <si>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</si>
  <si>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</si>
  <si>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</si>
  <si>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</si>
  <si>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</si>
  <si>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</si>
  <si>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</si>
  <si>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</si>
  <si>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</si>
  <si>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</si>
  <si>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</si>
  <si>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</si>
  <si>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</si>
  <si>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</si>
  <si>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</si>
  <si>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</si>
  <si>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</si>
  <si>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</si>
  <si>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</si>
  <si>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</si>
  <si>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</si>
  <si>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</si>
  <si>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</si>
  <si>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</si>
  <si>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</si>
  <si>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</si>
  <si>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</si>
  <si>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</si>
  <si>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</si>
  <si>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</si>
  <si>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</si>
  <si>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</si>
  <si>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</si>
  <si>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</si>
  <si>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</si>
  <si>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</si>
  <si>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</si>
  <si>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</si>
  <si>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</si>
  <si>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</si>
  <si>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</si>
  <si>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</si>
  <si>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</si>
  <si>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</si>
  <si>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</si>
  <si>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</si>
  <si>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</si>
  <si>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</si>
  <si>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</si>
  <si>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</si>
  <si>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</si>
  <si>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</si>
  <si>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</si>
  <si>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</si>
  <si>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</si>
  <si>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</si>
  <si>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</si>
  <si>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</si>
  <si>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</si>
  <si>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</si>
  <si>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</si>
  <si>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</si>
  <si>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</si>
  <si>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</si>
  <si>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</si>
  <si>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</si>
  <si>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</si>
  <si>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</si>
  <si>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</si>
  <si>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</si>
  <si>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</si>
  <si>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</si>
  <si>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</si>
  <si>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</si>
  <si>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</si>
  <si>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</si>
  <si>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</si>
  <si>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</si>
  <si>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</si>
  <si>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</si>
  <si>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</si>
  <si>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</si>
  <si>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</si>
  <si>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</si>
  <si>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</si>
  <si>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</si>
  <si>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</si>
  <si>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</si>
  <si>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</si>
  <si>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</si>
  <si>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</si>
  <si>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</si>
  <si>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</si>
  <si>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</si>
  <si>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</si>
  <si>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</si>
  <si>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</si>
  <si>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</si>
  <si>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</si>
  <si>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</si>
  <si>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</si>
  <si>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</si>
  <si>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</si>
  <si>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</si>
  <si>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</si>
  <si>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</si>
  <si>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</si>
  <si>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</si>
  <si>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</si>
  <si>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</si>
  <si>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</si>
  <si>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</si>
  <si>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</si>
  <si>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</si>
  <si>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</si>
  <si>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</si>
  <si>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</si>
  <si>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</si>
  <si>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</si>
  <si>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</si>
  <si>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</si>
  <si>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</si>
  <si>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</si>
  <si>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</si>
  <si>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</si>
  <si>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</si>
  <si>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</si>
  <si>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</si>
  <si>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</si>
  <si>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</si>
  <si>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</si>
  <si>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</si>
  <si>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</si>
  <si>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</si>
  <si>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</si>
  <si>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</si>
  <si>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</si>
  <si>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</si>
  <si>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</si>
  <si>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</si>
  <si>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</si>
  <si>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</si>
  <si>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</si>
  <si>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</si>
  <si>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</si>
  <si>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</si>
  <si>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</si>
  <si>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</si>
  <si>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</si>
  <si>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</si>
  <si>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</si>
  <si>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</si>
  <si>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</si>
  <si>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</si>
  <si>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</si>
  <si>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</si>
  <si>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</si>
  <si>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</si>
  <si>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</si>
  <si>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</si>
  <si>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</si>
  <si>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</si>
  <si>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</si>
  <si>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</si>
  <si>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</si>
  <si>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</si>
  <si>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</si>
  <si>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</si>
  <si>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</si>
  <si>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</si>
  <si>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</si>
  <si>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</si>
  <si>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</si>
  <si>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</si>
  <si>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</si>
  <si>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</si>
  <si>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</si>
  <si>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</si>
  <si>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</si>
  <si>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</si>
  <si>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</si>
  <si>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</si>
  <si>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</si>
  <si>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</si>
  <si>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</si>
  <si>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</si>
  <si>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</si>
  <si>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</si>
  <si>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</si>
  <si>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</si>
  <si>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</si>
  <si>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</si>
  <si>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</si>
  <si>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</si>
  <si>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</si>
  <si>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</si>
  <si>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</si>
  <si>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</si>
  <si>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</si>
  <si>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</si>
  <si>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</si>
  <si>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</si>
  <si>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</si>
  <si>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</si>
  <si>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</si>
  <si>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</si>
  <si>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</si>
  <si>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</si>
  <si>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</si>
  <si>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</si>
  <si>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</si>
  <si>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</si>
  <si>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</si>
  <si>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</si>
  <si>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</si>
  <si>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</si>
  <si>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</si>
  <si>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</si>
  <si>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</si>
  <si>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</si>
  <si>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</si>
  <si>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</si>
  <si>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</si>
  <si>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</si>
  <si>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</si>
  <si>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</si>
  <si>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</si>
  <si>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</si>
  <si>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</si>
  <si>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</si>
  <si>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</si>
  <si>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</si>
  <si>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</si>
  <si>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</si>
  <si>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</si>
  <si>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</si>
  <si>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</si>
  <si>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</si>
  <si>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</si>
  <si>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</si>
  <si>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</si>
  <si>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</si>
  <si>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</si>
  <si>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</si>
  <si>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</si>
  <si>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</si>
  <si>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</si>
  <si>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</si>
  <si>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</si>
  <si>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</si>
  <si>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</si>
  <si>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</si>
  <si>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</si>
  <si>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</si>
  <si>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</si>
  <si>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</si>
  <si>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</si>
  <si>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</si>
  <si>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</si>
  <si>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</si>
  <si>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</si>
  <si>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</si>
  <si>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</si>
  <si>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</si>
  <si>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</si>
  <si>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</si>
  <si>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</si>
  <si>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</si>
  <si>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</si>
  <si>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</si>
  <si>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</si>
  <si>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</si>
  <si>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</si>
  <si>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</si>
  <si>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</si>
  <si>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</si>
  <si>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</si>
  <si>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</si>
  <si>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</si>
  <si>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</si>
  <si>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</si>
  <si>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</si>
  <si>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</si>
  <si>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</si>
  <si>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</si>
  <si>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</si>
  <si>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</si>
  <si>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</si>
  <si>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</si>
  <si>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</si>
  <si>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</si>
  <si>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</si>
  <si>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</si>
  <si>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</si>
  <si>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</si>
  <si>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</si>
  <si>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</si>
  <si>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</si>
  <si>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</si>
  <si>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</si>
  <si>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</si>
  <si>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</si>
  <si>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</si>
  <si>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</si>
  <si>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</si>
  <si>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</si>
  <si>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</si>
  <si>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</si>
  <si>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</si>
  <si>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</si>
  <si>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</si>
  <si>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</si>
  <si>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</si>
  <si>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</si>
  <si>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</si>
  <si>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</si>
  <si>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</si>
  <si>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</si>
  <si>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</si>
  <si>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</si>
  <si>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</si>
  <si>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</si>
  <si>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</si>
  <si>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</si>
  <si>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</si>
  <si>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</si>
  <si>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</si>
  <si>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</si>
  <si>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</si>
  <si>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</si>
  <si>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</si>
  <si>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</si>
  <si>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</si>
  <si>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</si>
  <si>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</si>
  <si>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</si>
  <si>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</si>
  <si>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</si>
  <si>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</si>
  <si>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</si>
  <si>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</si>
  <si>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</si>
  <si>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</si>
  <si>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</si>
  <si>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</si>
  <si>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</si>
  <si>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</si>
  <si>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</si>
  <si>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</si>
  <si>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</si>
  <si>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</si>
  <si>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</si>
  <si>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</si>
  <si>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</si>
  <si>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</si>
  <si>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</si>
  <si>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</si>
  <si>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</si>
  <si>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</si>
  <si>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</si>
  <si>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</si>
  <si>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</si>
  <si>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</si>
  <si>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</si>
  <si>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</si>
  <si>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</si>
  <si>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</si>
  <si>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</si>
  <si>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</si>
  <si>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</si>
  <si>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</si>
  <si>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</si>
  <si>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</si>
  <si>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</si>
  <si>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</si>
  <si>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</si>
  <si>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</si>
  <si>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</si>
  <si>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</si>
  <si>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</si>
  <si>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</si>
  <si>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</si>
  <si>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</si>
  <si>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</si>
  <si>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</si>
  <si>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</si>
  <si>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</si>
  <si>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</si>
  <si>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</si>
  <si>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</si>
  <si>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</si>
  <si>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</si>
  <si>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</si>
  <si>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</si>
  <si>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</si>
  <si>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</si>
  <si>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</si>
  <si>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</si>
  <si>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</si>
  <si>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</si>
  <si>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</si>
  <si>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</si>
  <si>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</si>
  <si>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</si>
  <si>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</si>
  <si>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</si>
  <si>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</si>
  <si>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</si>
  <si>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</si>
  <si>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</si>
  <si>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</si>
  <si>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</si>
  <si>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</si>
  <si>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</si>
  <si>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</si>
  <si>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</si>
  <si>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</si>
  <si>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</si>
  <si>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</si>
  <si>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</si>
  <si>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</si>
  <si>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</si>
  <si>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</si>
  <si>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</si>
  <si>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</si>
  <si>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</si>
  <si>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</si>
  <si>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</si>
  <si>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</si>
  <si>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</si>
  <si>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</si>
  <si>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</si>
  <si>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</si>
  <si>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</si>
  <si>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</si>
  <si>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</si>
  <si>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</si>
  <si>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</si>
  <si>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</si>
  <si>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</si>
  <si>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</si>
  <si>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</si>
  <si>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</si>
  <si>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</si>
  <si>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</si>
  <si>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</si>
  <si>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</si>
  <si>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</si>
  <si>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</si>
  <si>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</si>
  <si>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</si>
  <si>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</si>
  <si>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</si>
  <si>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</si>
  <si>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</si>
  <si>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</si>
  <si>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</si>
  <si>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</si>
  <si>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</si>
  <si>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</si>
  <si>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</si>
  <si>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</si>
  <si>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</si>
  <si>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</si>
  <si>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</si>
  <si>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</si>
  <si>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</si>
  <si>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</si>
  <si>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</si>
  <si>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</si>
  <si>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</si>
  <si>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</si>
  <si>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</si>
  <si>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</si>
  <si>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</si>
  <si>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</si>
  <si>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</si>
  <si>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</si>
  <si>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</si>
  <si>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</si>
  <si>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</si>
  <si>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</si>
  <si>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</si>
  <si>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</si>
  <si>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</si>
  <si>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</si>
  <si>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</si>
  <si>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</si>
  <si>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</si>
  <si>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</si>
  <si>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</si>
  <si>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</si>
  <si>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</si>
  <si>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</si>
  <si>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</si>
  <si>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</si>
  <si>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</si>
  <si>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</si>
  <si>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</si>
  <si>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</si>
  <si>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</si>
  <si>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</si>
  <si>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</si>
  <si>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</si>
  <si>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</si>
  <si>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</si>
  <si>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</si>
  <si>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</si>
  <si>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</si>
  <si>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</si>
  <si>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</si>
  <si>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</si>
  <si>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</si>
  <si>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</si>
  <si>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</si>
  <si>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</si>
  <si>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</si>
  <si>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</si>
  <si>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</si>
  <si>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</si>
  <si>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</si>
  <si>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</si>
  <si>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</si>
  <si>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</si>
  <si>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</si>
  <si>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</si>
  <si>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</si>
  <si>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</si>
  <si>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</si>
  <si>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</si>
  <si>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</si>
  <si>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</si>
  <si>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</si>
  <si>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</si>
  <si>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</si>
  <si>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</si>
  <si>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</si>
  <si>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</si>
  <si>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</si>
  <si>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</si>
  <si>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</si>
  <si>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</si>
  <si>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</si>
  <si>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</si>
  <si>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</si>
  <si>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</si>
  <si>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</si>
  <si>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</si>
  <si>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</si>
  <si>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</si>
  <si>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</si>
  <si>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</si>
  <si>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</si>
  <si>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</si>
  <si>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</si>
  <si>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</si>
  <si>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</si>
  <si>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</si>
  <si>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</si>
  <si>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</si>
  <si>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</si>
  <si>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</si>
  <si>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</si>
  <si>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</si>
  <si>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</si>
  <si>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</si>
  <si>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</si>
  <si>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</si>
  <si>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</si>
  <si>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</si>
  <si>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</si>
  <si>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</si>
  <si>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</si>
  <si>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</si>
  <si>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</si>
  <si>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</si>
  <si>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</si>
  <si>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</si>
  <si>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</si>
  <si>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</si>
  <si>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</si>
  <si>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</si>
  <si>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</si>
  <si>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</si>
  <si>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</si>
  <si>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</si>
  <si>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</si>
  <si>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</si>
  <si>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</si>
  <si>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</si>
  <si>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</si>
  <si>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</si>
  <si>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</si>
  <si>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</si>
  <si>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</si>
  <si>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</si>
  <si>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</si>
  <si>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</si>
  <si>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</si>
  <si>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</si>
  <si>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</si>
  <si>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</si>
  <si>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</si>
  <si>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</si>
  <si>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</si>
  <si>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</si>
  <si>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</si>
  <si>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</si>
  <si>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</si>
  <si>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</si>
  <si>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</si>
  <si>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</si>
  <si>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</si>
  <si>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</si>
  <si>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</si>
  <si>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</si>
  <si>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</si>
  <si>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</si>
  <si>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</si>
  <si>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</si>
  <si>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</si>
  <si>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</si>
  <si>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</si>
  <si>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</si>
  <si>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</si>
  <si>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</si>
  <si>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</si>
  <si>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</si>
  <si>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</si>
  <si>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</si>
  <si>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</si>
  <si>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</si>
  <si>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</si>
  <si>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</si>
  <si>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</si>
  <si>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</si>
  <si>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</si>
  <si>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</si>
  <si>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</si>
  <si>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</si>
  <si>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</si>
  <si>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</si>
  <si>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</si>
  <si>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</si>
  <si>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</si>
  <si>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</si>
  <si>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</si>
  <si>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</si>
  <si>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</si>
  <si>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</si>
  <si>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</si>
  <si>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</si>
  <si>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</si>
  <si>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</si>
  <si>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</si>
  <si>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</si>
  <si>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</si>
  <si>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</si>
  <si>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</si>
  <si>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</si>
  <si>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</si>
  <si>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</si>
  <si>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</si>
  <si>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</si>
  <si>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</si>
  <si>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</si>
  <si>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</si>
  <si>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</si>
  <si>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</si>
  <si>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</si>
  <si>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</si>
  <si>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</si>
  <si>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</si>
  <si>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</si>
  <si>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</si>
  <si>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</si>
  <si>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</si>
  <si>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</si>
  <si>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</si>
  <si>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</si>
  <si>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</si>
  <si>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</si>
  <si>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</si>
  <si>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</si>
  <si>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</si>
  <si>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</si>
  <si>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</si>
  <si>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</si>
  <si>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</si>
  <si>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</si>
  <si>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</si>
  <si>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</si>
  <si>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</si>
  <si>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</si>
  <si>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</si>
  <si>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</si>
  <si>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</si>
  <si>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</si>
  <si>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</si>
  <si>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</si>
  <si>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</si>
  <si>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</si>
  <si>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</si>
  <si>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</si>
  <si>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</si>
  <si>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</si>
  <si>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</si>
  <si>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</si>
  <si>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</si>
  <si>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</si>
  <si>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</si>
  <si>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</si>
  <si>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</si>
  <si>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</si>
  <si>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</si>
  <si>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</si>
  <si>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</si>
  <si>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</si>
  <si>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</si>
  <si>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</si>
  <si>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</si>
  <si>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</si>
  <si>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</si>
  <si>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</si>
  <si>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</si>
  <si>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</si>
  <si>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</si>
  <si>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</si>
  <si>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</si>
  <si>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</si>
  <si>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</si>
  <si>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</si>
  <si>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</si>
  <si>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</si>
  <si>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</si>
  <si>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</si>
  <si>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</si>
  <si>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</si>
  <si>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</si>
  <si>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</si>
  <si>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</si>
  <si>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</si>
  <si>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</si>
  <si>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</si>
  <si>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</si>
  <si>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</si>
  <si>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</si>
  <si>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</si>
  <si>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</si>
  <si>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</si>
  <si>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</si>
  <si>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</si>
  <si>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</si>
  <si>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</si>
  <si>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</si>
  <si>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</si>
  <si>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</si>
  <si>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</si>
  <si>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</si>
  <si>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</si>
  <si>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</si>
  <si>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</si>
  <si>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</si>
  <si>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</si>
  <si>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</si>
  <si>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</si>
  <si>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</si>
  <si>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</si>
  <si>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</si>
  <si>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</si>
  <si>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</si>
  <si>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</si>
  <si>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</si>
  <si>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</si>
  <si>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</si>
  <si>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</si>
  <si>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</si>
  <si>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</si>
  <si>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</si>
  <si>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</si>
  <si>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</si>
  <si>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</si>
  <si>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</si>
  <si>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</si>
  <si>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</si>
  <si>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</si>
  <si>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</si>
  <si>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</si>
  <si>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</si>
  <si>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</si>
  <si>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</si>
  <si>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</si>
  <si>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</si>
  <si>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</si>
  <si>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</si>
  <si>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</si>
  <si>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</si>
  <si>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</si>
  <si>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</si>
  <si>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</si>
  <si>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</si>
  <si>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</si>
  <si>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</si>
  <si>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</si>
  <si>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</si>
  <si>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</si>
  <si>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</si>
  <si>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</si>
  <si>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</si>
  <si>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</si>
  <si>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</si>
  <si>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</si>
  <si>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</si>
  <si>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</si>
  <si>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</si>
  <si>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</si>
  <si>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</si>
  <si>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</si>
  <si>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</si>
  <si>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</si>
  <si>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</si>
  <si>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</si>
  <si>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</si>
  <si>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</si>
  <si>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</si>
  <si>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</si>
  <si>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</si>
  <si>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</si>
  <si>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</si>
  <si>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</si>
  <si>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</si>
  <si>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</si>
  <si>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</si>
  <si>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</si>
  <si>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</si>
  <si>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</si>
  <si>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</si>
  <si>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</si>
  <si>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</si>
  <si>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</si>
  <si>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</si>
  <si>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</si>
  <si>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</si>
  <si>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</si>
  <si>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</si>
  <si>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</si>
  <si>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</si>
  <si>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</si>
  <si>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</si>
  <si>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</si>
  <si>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</si>
  <si>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</si>
  <si>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</si>
  <si>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</si>
  <si>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</si>
  <si>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</si>
  <si>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</si>
  <si>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</si>
  <si>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</si>
  <si>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</si>
  <si>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</si>
  <si>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</si>
  <si>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</si>
  <si>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</si>
  <si>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</si>
  <si>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</si>
  <si>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</si>
  <si>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</si>
  <si>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</si>
  <si>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</si>
  <si>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</si>
  <si>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</si>
  <si>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</si>
  <si>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</si>
  <si>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</si>
  <si>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</si>
  <si>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</si>
  <si>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</si>
  <si>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</si>
  <si>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</si>
  <si>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</si>
  <si>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</si>
  <si>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</si>
  <si>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</si>
  <si>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</si>
  <si>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</si>
  <si>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</si>
  <si>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</si>
  <si>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</si>
  <si>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</si>
  <si>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</si>
  <si>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</si>
  <si>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</si>
  <si>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</si>
  <si>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</si>
  <si>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</si>
  <si>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</si>
  <si>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</si>
  <si>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</si>
  <si>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</si>
  <si>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</si>
  <si>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</si>
  <si>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</si>
  <si>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</si>
  <si>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</si>
  <si>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</si>
  <si>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</si>
  <si>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</si>
  <si>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</si>
  <si>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</si>
  <si>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</si>
  <si>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</si>
  <si>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</si>
  <si>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</si>
  <si>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</si>
  <si>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</si>
  <si>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</si>
  <si>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</si>
  <si>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</si>
  <si>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</si>
  <si>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</si>
  <si>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</si>
  <si>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</si>
  <si>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</si>
  <si>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</si>
  <si>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</si>
  <si>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</si>
  <si>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</si>
  <si>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</si>
  <si>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</si>
  <si>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</si>
  <si>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</si>
  <si>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</si>
  <si>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</si>
  <si>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</si>
  <si>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</si>
  <si>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</si>
  <si>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</si>
  <si>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</si>
  <si>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</si>
  <si>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</si>
  <si>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</si>
  <si>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</si>
  <si>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</si>
  <si>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</si>
  <si>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</si>
  <si>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</si>
  <si>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</si>
  <si>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</si>
  <si>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</si>
  <si>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</si>
  <si>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</si>
  <si>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</si>
  <si>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</si>
  <si>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</si>
  <si>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</si>
  <si>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</si>
  <si>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</si>
  <si>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</si>
  <si>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</si>
  <si>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</si>
  <si>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</si>
  <si>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</si>
  <si>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</si>
  <si>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</si>
  <si>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</si>
  <si>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</si>
  <si>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</si>
  <si>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</si>
  <si>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</si>
  <si>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</si>
  <si>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</si>
  <si>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</si>
  <si>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</si>
  <si>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</si>
  <si>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</si>
  <si>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</si>
  <si>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</si>
  <si>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</si>
  <si>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</si>
  <si>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</si>
  <si>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</si>
  <si>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</si>
  <si>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</si>
  <si>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</si>
  <si>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</si>
  <si>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</si>
  <si>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</si>
  <si>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</si>
  <si>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</si>
  <si>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</si>
  <si>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</si>
  <si>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</si>
  <si>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</si>
  <si>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</si>
  <si>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</si>
  <si>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</si>
  <si>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</si>
  <si>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</si>
  <si>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</si>
  <si>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</si>
  <si>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</si>
  <si>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</si>
  <si>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</si>
  <si>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</si>
  <si>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</si>
  <si>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</si>
  <si>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</si>
  <si>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</si>
  <si>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</si>
  <si>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</si>
  <si>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</si>
  <si>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</si>
  <si>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</si>
  <si>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</si>
  <si>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</si>
  <si>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</si>
  <si>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</si>
  <si>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</si>
  <si>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</si>
  <si>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</si>
  <si>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</si>
  <si>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</si>
  <si>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</si>
  <si>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</si>
  <si>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</si>
  <si>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</si>
  <si>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</si>
  <si>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</si>
  <si>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</si>
  <si>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</si>
  <si>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</si>
  <si>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</si>
  <si>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</si>
  <si>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</si>
  <si>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</si>
  <si>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</si>
  <si>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</si>
  <si>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</si>
  <si>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</si>
  <si>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</si>
  <si>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</si>
  <si>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</si>
  <si>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</si>
  <si>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</si>
  <si>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</si>
  <si>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</si>
  <si>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</si>
  <si>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</si>
  <si>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</si>
  <si>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</si>
  <si>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</si>
  <si>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</si>
  <si>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</si>
  <si>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</si>
  <si>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</si>
  <si>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</si>
  <si>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</si>
  <si>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</si>
  <si>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</si>
  <si>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</si>
  <si>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</si>
  <si>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</si>
  <si>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</si>
  <si>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</si>
  <si>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</si>
  <si>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</si>
  <si>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</si>
  <si>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</si>
  <si>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</si>
  <si>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</si>
  <si>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</si>
  <si>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</si>
  <si>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</si>
  <si>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</si>
  <si>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</si>
  <si>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</si>
  <si>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</si>
  <si>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</si>
  <si>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</si>
  <si>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</si>
  <si>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</si>
  <si>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</si>
  <si>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</si>
  <si>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</si>
  <si>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</si>
  <si>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</si>
  <si>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</si>
  <si>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</si>
  <si>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</si>
  <si>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</si>
  <si>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</si>
  <si>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</si>
  <si>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</si>
  <si>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</si>
  <si>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</si>
  <si>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</si>
  <si>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</si>
  <si>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</si>
  <si>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</si>
  <si>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</si>
  <si>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</si>
  <si>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</si>
  <si>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</si>
  <si>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</si>
  <si>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</si>
  <si>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</si>
  <si>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</si>
  <si>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</si>
  <si>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</si>
  <si>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</si>
  <si>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</si>
  <si>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</si>
  <si>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</si>
  <si>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</si>
  <si>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</si>
  <si>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</si>
  <si>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</si>
  <si>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</si>
  <si>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</si>
  <si>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</si>
  <si>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</si>
  <si>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</si>
  <si>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</si>
  <si>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</si>
  <si>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</si>
  <si>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</si>
  <si>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</si>
  <si>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</si>
  <si>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</si>
  <si>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</si>
  <si>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</si>
  <si>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</si>
  <si>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</si>
  <si>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</si>
  <si>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</si>
  <si>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</si>
  <si>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</si>
  <si>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</si>
  <si>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</si>
  <si>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</si>
  <si>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</si>
  <si>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</si>
  <si>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</si>
  <si>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</si>
  <si>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</si>
  <si>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</si>
  <si>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</si>
  <si>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</si>
  <si>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</si>
  <si>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</si>
  <si>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</si>
  <si>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</si>
  <si>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</si>
  <si>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</si>
  <si>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</si>
  <si>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</si>
  <si>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</si>
  <si>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</si>
  <si>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</si>
  <si>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</si>
  <si>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</si>
  <si>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</si>
  <si>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</si>
  <si>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</si>
  <si>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</si>
  <si>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</si>
  <si>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</si>
  <si>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</si>
  <si>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</si>
  <si>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</si>
  <si>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</si>
  <si>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</si>
  <si>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</si>
  <si>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</si>
  <si>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</si>
  <si>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</si>
  <si>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</si>
  <si>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</si>
  <si>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</si>
  <si>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</si>
  <si>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</si>
  <si>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</si>
  <si>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</si>
  <si>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</si>
  <si>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</si>
  <si>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</si>
  <si>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</si>
  <si>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</si>
  <si>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</si>
  <si>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</si>
  <si>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</si>
  <si>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</si>
  <si>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</si>
  <si>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</si>
  <si>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</si>
  <si>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</si>
  <si>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</si>
  <si>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</si>
  <si>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</si>
  <si>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</si>
  <si>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</si>
  <si>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</si>
  <si>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</si>
  <si>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</si>
  <si>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</si>
  <si>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</si>
  <si>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</si>
  <si>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</si>
  <si>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</si>
  <si>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</si>
  <si>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</si>
  <si>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</si>
  <si>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</si>
  <si>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</si>
  <si>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</si>
  <si>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</si>
  <si>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</si>
  <si>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</si>
  <si>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</si>
  <si>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</si>
  <si>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</si>
  <si>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</si>
  <si>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</si>
  <si>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</si>
  <si>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</si>
  <si>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</si>
  <si>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</si>
  <si>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</si>
  <si>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</si>
  <si>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</si>
  <si>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</si>
  <si>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</si>
  <si>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</si>
  <si>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</si>
  <si>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</si>
  <si>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</si>
  <si>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</si>
  <si>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</si>
  <si>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</si>
  <si>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</si>
  <si>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</si>
  <si>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</si>
  <si>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</si>
  <si>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</si>
  <si>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</si>
  <si>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</si>
  <si>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</si>
  <si>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</si>
  <si>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</si>
  <si>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</si>
  <si>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</si>
  <si>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</si>
  <si>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</si>
  <si>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</si>
  <si>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</si>
  <si>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</si>
  <si>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</si>
  <si>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</si>
  <si>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</si>
  <si>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</si>
  <si>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</si>
  <si>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</si>
  <si>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</si>
  <si>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</si>
  <si>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</si>
  <si>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</si>
  <si>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</si>
  <si>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</si>
  <si>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</si>
  <si>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</si>
  <si>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</si>
  <si>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</si>
  <si>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</si>
  <si>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</si>
  <si>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</si>
  <si>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</si>
  <si>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</si>
  <si>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</si>
  <si>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</si>
  <si>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</si>
  <si>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</si>
  <si>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</si>
  <si>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</si>
  <si>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</si>
  <si>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</si>
  <si>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</si>
  <si>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</si>
  <si>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</si>
  <si>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</si>
  <si>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</si>
  <si>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</si>
  <si>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</si>
  <si>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</si>
  <si>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</si>
  <si>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</si>
  <si>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</si>
  <si>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</si>
  <si>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</si>
  <si>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</si>
  <si>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</si>
  <si>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</si>
  <si>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</si>
  <si>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</si>
  <si>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</si>
  <si>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</si>
  <si>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</si>
  <si>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</si>
  <si>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</si>
  <si>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</si>
  <si>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</si>
  <si>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</si>
  <si>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</si>
  <si>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</si>
  <si>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</si>
  <si>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</si>
  <si>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</si>
  <si>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</si>
  <si>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</si>
  <si>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</si>
  <si>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</si>
  <si>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</si>
  <si>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</si>
  <si>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</si>
  <si>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</si>
  <si>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</si>
  <si>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</si>
  <si>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</si>
  <si>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</si>
  <si>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</si>
  <si>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</si>
  <si>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</si>
  <si>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</si>
  <si>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</si>
  <si>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</si>
  <si>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</si>
  <si>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</si>
  <si>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</si>
  <si>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</si>
  <si>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</si>
  <si>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</si>
  <si>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</si>
  <si>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</si>
  <si>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</si>
  <si>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</si>
  <si>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</si>
  <si>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</si>
  <si>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</si>
  <si>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</si>
  <si>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</si>
  <si>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</si>
  <si>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</si>
  <si>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</si>
  <si>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</si>
  <si>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</si>
  <si>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</si>
  <si>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</si>
  <si>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</si>
  <si>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</si>
  <si>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</si>
  <si>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</si>
  <si>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</si>
  <si>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</si>
  <si>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</si>
  <si>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</si>
  <si>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</si>
  <si>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</si>
  <si>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</si>
  <si>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</si>
  <si>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</si>
  <si>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</si>
  <si>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</si>
  <si>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</si>
  <si>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</si>
  <si>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</si>
  <si>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</si>
  <si>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</si>
  <si>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</si>
  <si>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</si>
  <si>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</si>
  <si>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</si>
  <si>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</si>
  <si>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</si>
  <si>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</si>
  <si>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</si>
  <si>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</si>
  <si>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</si>
  <si>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</si>
  <si>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</si>
  <si>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</si>
  <si>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</si>
  <si>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</si>
  <si>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</si>
  <si>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</si>
  <si>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</si>
  <si>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</si>
  <si>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</si>
  <si>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</si>
  <si>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</si>
  <si>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</si>
  <si>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</si>
  <si>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</si>
  <si>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</si>
  <si>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</si>
  <si>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</si>
  <si>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</si>
  <si>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</si>
  <si>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</si>
  <si>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</si>
  <si>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</si>
  <si>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</si>
  <si>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</si>
  <si>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</si>
  <si>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</si>
  <si>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</si>
  <si>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</si>
  <si>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</si>
  <si>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</si>
  <si>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</si>
  <si>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</si>
  <si>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</si>
  <si>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</si>
  <si>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</si>
  <si>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</si>
  <si>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</si>
  <si>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</si>
  <si>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</si>
  <si>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</si>
  <si>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</si>
  <si>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</si>
  <si>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</si>
  <si>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</si>
  <si>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</si>
  <si>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</si>
  <si>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</si>
  <si>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</si>
  <si>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</si>
  <si>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</si>
  <si>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</si>
  <si>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</si>
  <si>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</si>
  <si>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</si>
  <si>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</si>
  <si>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</si>
  <si>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</si>
  <si>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</si>
  <si>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</si>
  <si>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</si>
  <si>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</si>
  <si>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</si>
  <si>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</si>
  <si>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</si>
  <si>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</si>
  <si>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</si>
  <si>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</si>
  <si>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</si>
  <si>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</si>
  <si>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</si>
  <si>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</si>
  <si>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</si>
  <si>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</si>
  <si>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</si>
  <si>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</si>
  <si>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</si>
  <si>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</si>
  <si>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</si>
  <si>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</si>
  <si>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</si>
  <si>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</si>
  <si>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</si>
  <si>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</si>
  <si>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</si>
  <si>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</si>
  <si>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</si>
  <si>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</si>
  <si>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</si>
  <si>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</si>
  <si>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</si>
  <si>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</si>
  <si>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</si>
  <si>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</si>
  <si>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</si>
  <si>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</si>
  <si>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</si>
  <si>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</si>
  <si>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</si>
  <si>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</si>
  <si>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</si>
  <si>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</si>
  <si>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</si>
  <si>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</si>
  <si>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</si>
  <si>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</si>
  <si>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</si>
  <si>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</si>
  <si>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</si>
  <si>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</si>
  <si>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</si>
  <si>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</si>
  <si>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</si>
  <si>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</si>
  <si>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</si>
  <si>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</si>
  <si>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</si>
  <si>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</si>
  <si>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</si>
  <si>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</si>
  <si>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</si>
  <si>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</si>
  <si>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</si>
  <si>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</si>
  <si>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</si>
  <si>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</si>
  <si>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</si>
  <si>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</si>
  <si>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</si>
  <si>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</si>
  <si>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</si>
  <si>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</si>
  <si>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</si>
  <si>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</si>
  <si>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</si>
  <si>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</si>
  <si>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</si>
  <si>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</si>
  <si>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</si>
  <si>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</si>
  <si>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</si>
  <si>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</si>
  <si>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</si>
  <si>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</si>
  <si>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</si>
  <si>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</si>
  <si>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</si>
  <si>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</si>
  <si>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</si>
  <si>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</si>
  <si>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</si>
  <si>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</si>
  <si>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</si>
  <si>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</si>
  <si>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</si>
  <si>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</si>
  <si>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</si>
  <si>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</si>
  <si>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</si>
  <si>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</si>
  <si>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</si>
  <si>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</si>
  <si>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</si>
  <si>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</si>
  <si>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</si>
  <si>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</si>
  <si>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</si>
  <si>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</si>
  <si>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</si>
  <si>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</si>
  <si>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</si>
  <si>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</si>
  <si>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</si>
  <si>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</si>
  <si>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</si>
  <si>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</si>
  <si>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</si>
  <si>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</si>
  <si>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</si>
  <si>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</si>
  <si>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</si>
  <si>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</si>
  <si>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</si>
  <si>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</si>
  <si>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</si>
  <si>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</si>
  <si>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</si>
  <si>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</si>
  <si>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</si>
  <si>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</si>
  <si>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</si>
  <si>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</si>
  <si>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</si>
  <si>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</si>
  <si>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</si>
  <si>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</si>
  <si>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</si>
  <si>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</si>
  <si>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</si>
  <si>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</si>
  <si>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</si>
  <si>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</si>
  <si>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</si>
  <si>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</si>
  <si>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</si>
  <si>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</si>
  <si>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</si>
  <si>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</si>
  <si>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</si>
  <si>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</si>
  <si>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</si>
  <si>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</si>
  <si>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</si>
  <si>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</si>
  <si>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</si>
  <si>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</si>
  <si>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</si>
  <si>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</si>
  <si>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</si>
  <si>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</si>
  <si>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</si>
  <si>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</si>
  <si>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</si>
  <si>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</si>
  <si>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</si>
  <si>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</si>
  <si>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</si>
  <si>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</si>
  <si>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</si>
  <si>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</si>
  <si>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</si>
  <si>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</si>
  <si>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</si>
  <si>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</si>
  <si>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</si>
  <si>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</si>
  <si>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</si>
  <si>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</si>
  <si>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</si>
  <si>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</si>
  <si>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</si>
  <si>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</si>
  <si>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</si>
  <si>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</si>
  <si>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</si>
  <si>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</si>
  <si>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</si>
  <si>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</si>
  <si>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</si>
  <si>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</si>
  <si>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</si>
  <si>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</si>
  <si>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</si>
  <si>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</si>
  <si>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</si>
  <si>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</si>
  <si>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</si>
  <si>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</si>
  <si>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</si>
  <si>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</si>
  <si>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</si>
  <si>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</si>
  <si>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</si>
  <si>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</si>
  <si>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</si>
  <si>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</si>
  <si>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</si>
  <si>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</si>
  <si>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</si>
  <si>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</si>
  <si>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</si>
  <si>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</si>
  <si>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</si>
  <si>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</si>
  <si>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</si>
  <si>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</si>
  <si>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</si>
  <si>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</si>
  <si>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</si>
  <si>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</si>
  <si>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</si>
  <si>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</si>
  <si>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</si>
  <si>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</si>
  <si>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</si>
  <si>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</si>
  <si>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</si>
  <si>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</si>
  <si>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</si>
  <si>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</si>
  <si>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</si>
  <si>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</si>
  <si>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</si>
  <si>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</si>
  <si>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</si>
  <si>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</si>
  <si>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</si>
  <si>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</si>
  <si>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</si>
  <si>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</si>
  <si>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</si>
  <si>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</si>
  <si>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</si>
  <si>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</si>
  <si>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</si>
  <si>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</si>
  <si>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</si>
  <si>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</si>
  <si>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</si>
  <si>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</si>
  <si>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</si>
  <si>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</si>
  <si>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</si>
  <si>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</si>
  <si>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</si>
  <si>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</si>
  <si>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</si>
  <si>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</si>
  <si>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</si>
  <si>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</si>
  <si>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</si>
  <si>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</si>
  <si>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</si>
  <si>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</si>
  <si>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</si>
  <si>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</si>
  <si>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</si>
  <si>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</si>
  <si>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</si>
  <si>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</si>
  <si>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</si>
  <si>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</si>
  <si>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</si>
  <si>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</si>
  <si>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</si>
  <si>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</si>
  <si>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</si>
  <si>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</si>
  <si>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</si>
  <si>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</si>
  <si>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</si>
  <si>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</si>
  <si>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</si>
  <si>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</si>
  <si>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</si>
  <si>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</si>
  <si>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</si>
  <si>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</si>
  <si>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</si>
  <si>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</si>
  <si>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</si>
  <si>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</si>
  <si>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</si>
  <si>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</si>
  <si>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</si>
  <si>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</si>
  <si>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</si>
  <si>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</si>
  <si>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</si>
  <si>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</si>
  <si>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</si>
  <si>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</si>
  <si>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</si>
  <si>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</si>
  <si>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</si>
  <si>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</si>
  <si>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</si>
  <si>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</si>
  <si>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</si>
  <si>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</si>
  <si>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</si>
  <si>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</si>
  <si>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</si>
  <si>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</si>
  <si>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</si>
  <si>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</si>
  <si>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</si>
  <si>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</si>
  <si>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</si>
  <si>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</si>
  <si>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</si>
  <si>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</si>
  <si>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</si>
  <si>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</si>
  <si>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</si>
  <si>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</si>
  <si>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</si>
  <si>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</si>
  <si>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</si>
  <si>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</si>
  <si>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</si>
  <si>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</si>
  <si>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</si>
  <si>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</si>
  <si>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</si>
  <si>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</si>
  <si>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</si>
  <si>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</si>
  <si>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</si>
  <si>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</si>
  <si>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</si>
  <si>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</si>
  <si>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</si>
  <si>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</si>
  <si>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</si>
  <si>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</si>
  <si>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</si>
  <si>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</si>
  <si>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</si>
  <si>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</si>
  <si>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</si>
  <si>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</si>
  <si>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</si>
  <si>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</si>
  <si>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</si>
  <si>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</si>
  <si>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</si>
  <si>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</si>
  <si>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</si>
  <si>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</si>
  <si>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</si>
  <si>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</si>
  <si>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</si>
  <si>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</si>
  <si>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</si>
  <si>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</si>
  <si>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</si>
  <si>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</si>
  <si>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</si>
  <si>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</si>
  <si>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</si>
  <si>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</si>
  <si>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</si>
  <si>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</si>
  <si>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</si>
  <si>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</si>
  <si>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</si>
  <si>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</si>
  <si>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</si>
  <si>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</si>
  <si>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</si>
  <si>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</si>
  <si>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</si>
  <si>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</si>
  <si>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</si>
  <si>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</si>
  <si>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</si>
  <si>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</si>
  <si>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</si>
  <si>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</si>
  <si>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</si>
  <si>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</si>
  <si>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</si>
  <si>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</si>
  <si>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</si>
  <si>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</si>
  <si>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</si>
  <si>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</si>
  <si>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</si>
  <si>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</si>
  <si>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</si>
  <si>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</si>
  <si>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</si>
  <si>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</si>
  <si>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</si>
  <si>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</si>
  <si>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</si>
  <si>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</si>
  <si>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</si>
  <si>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</si>
  <si>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</si>
  <si>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</si>
  <si>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</si>
  <si>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</si>
  <si>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</si>
  <si>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</si>
  <si>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</si>
  <si>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</si>
  <si>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</si>
  <si>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</si>
  <si>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</si>
  <si>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</si>
  <si>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</si>
  <si>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</si>
  <si>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</si>
  <si>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</si>
  <si>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</si>
  <si>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</si>
  <si>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</si>
  <si>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</si>
  <si>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</si>
  <si>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</si>
  <si>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</si>
  <si>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</si>
  <si>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</si>
  <si>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</si>
  <si>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</si>
  <si>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</si>
  <si>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</si>
  <si>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</si>
  <si>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</si>
  <si>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</si>
  <si>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</si>
  <si>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</si>
  <si>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</si>
  <si>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</si>
  <si>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</si>
  <si>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</si>
  <si>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</si>
  <si>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</si>
  <si>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</si>
  <si>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</si>
  <si>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</si>
  <si>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</si>
  <si>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</si>
  <si>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</si>
  <si>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</si>
  <si>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</si>
  <si>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</si>
  <si>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</si>
  <si>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</si>
  <si>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</si>
  <si>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</si>
  <si>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</si>
  <si>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</si>
  <si>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</si>
  <si>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</si>
  <si>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</si>
  <si>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</si>
  <si>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</si>
  <si>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</si>
  <si>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</si>
  <si>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</si>
  <si>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</si>
  <si>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</si>
  <si>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</si>
  <si>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</si>
  <si>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</si>
  <si>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</si>
  <si>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</si>
  <si>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</si>
  <si>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</si>
  <si>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</si>
  <si>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</si>
  <si>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</si>
  <si>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</si>
  <si>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</si>
  <si>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</si>
  <si>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</si>
  <si>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</si>
  <si>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</si>
  <si>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</si>
  <si>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</si>
  <si>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</si>
  <si>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</si>
  <si>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</si>
  <si>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</si>
  <si>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</si>
  <si>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</si>
  <si>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</si>
  <si>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</si>
  <si>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</si>
  <si>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</si>
  <si>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</si>
  <si>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</si>
  <si>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</si>
  <si>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</si>
  <si>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</si>
  <si>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</si>
  <si>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</si>
  <si>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</si>
  <si>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</si>
  <si>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</si>
  <si>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</si>
  <si>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</si>
  <si>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</si>
  <si>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</si>
  <si>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</si>
  <si>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</si>
  <si>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</si>
  <si>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</si>
  <si>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</si>
  <si>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</si>
  <si>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</si>
  <si>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</si>
  <si>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</si>
  <si>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</si>
  <si>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</si>
  <si>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</si>
  <si>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</si>
  <si>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</si>
  <si>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</si>
  <si>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</si>
  <si>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</si>
  <si>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</si>
  <si>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</si>
  <si>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</si>
  <si>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</si>
  <si>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</si>
  <si>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</si>
  <si>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</si>
  <si>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</si>
  <si>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</si>
  <si>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</si>
  <si>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</si>
  <si>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</si>
  <si>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</si>
  <si>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</si>
  <si>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</si>
  <si>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</si>
  <si>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</si>
  <si>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</si>
  <si>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</si>
  <si>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</si>
  <si>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</si>
  <si>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</si>
  <si>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</si>
  <si>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</si>
  <si>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</si>
  <si>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</si>
  <si>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</si>
  <si>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</si>
  <si>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</si>
  <si>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</si>
  <si>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</si>
  <si>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</si>
  <si>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</si>
  <si>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</si>
  <si>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</si>
  <si>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</si>
  <si>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</si>
  <si>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</si>
  <si>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</si>
  <si>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</si>
  <si>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</si>
  <si>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</si>
  <si>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</si>
  <si>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</si>
  <si>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</si>
  <si>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</si>
  <si>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</si>
  <si>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</si>
  <si>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</si>
  <si>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</si>
  <si>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</si>
  <si>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</si>
  <si>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</si>
  <si>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</si>
  <si>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</si>
  <si>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</si>
  <si>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</si>
  <si>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</si>
  <si>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</si>
  <si>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</si>
  <si>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</si>
  <si>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</si>
  <si>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</si>
  <si>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</si>
  <si>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</si>
  <si>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</si>
  <si>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</si>
  <si>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</si>
  <si>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</si>
  <si>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</si>
  <si>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</si>
  <si>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</si>
  <si>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</si>
  <si>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</si>
  <si>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</si>
  <si>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</si>
  <si>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</si>
  <si>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</si>
  <si>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</si>
  <si>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</si>
  <si>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</si>
  <si>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</si>
  <si>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</si>
  <si>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</si>
  <si>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</si>
  <si>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</si>
  <si>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</si>
  <si>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</si>
  <si>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</si>
  <si>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</si>
  <si>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</si>
  <si>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</si>
  <si>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</si>
  <si>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</si>
  <si>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</si>
  <si>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</si>
  <si>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</si>
  <si>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</si>
  <si>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</si>
  <si>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</si>
  <si>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</si>
  <si>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</si>
  <si>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</si>
  <si>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</si>
  <si>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</si>
  <si>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</si>
  <si>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</si>
  <si>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</si>
  <si>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</si>
  <si>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</si>
  <si>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</si>
  <si>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</si>
  <si>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</si>
  <si>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</si>
  <si>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</si>
  <si>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</si>
  <si>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</si>
  <si>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</si>
  <si>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</si>
  <si>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</si>
  <si>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</si>
  <si>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</si>
  <si>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</si>
  <si>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</si>
  <si>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</si>
  <si>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</si>
  <si>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</si>
  <si>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</si>
  <si>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</si>
  <si>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</si>
  <si>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</si>
  <si>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</si>
  <si>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</si>
  <si>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</si>
  <si>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</si>
  <si>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</si>
  <si>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</si>
  <si>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</si>
  <si>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</si>
  <si>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</si>
  <si>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</si>
  <si>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</si>
  <si>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</si>
  <si>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</si>
  <si>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</si>
  <si>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</si>
  <si>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</si>
  <si>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</si>
  <si>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</si>
  <si>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</si>
  <si>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</si>
  <si>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</si>
  <si>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</si>
  <si>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</si>
  <si>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</si>
  <si>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</si>
  <si>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</si>
  <si>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</si>
  <si>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</si>
  <si>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</si>
  <si>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</si>
  <si>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</si>
  <si>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</si>
  <si>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</si>
  <si>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</si>
  <si>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</si>
  <si>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</si>
  <si>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</si>
  <si>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</si>
  <si>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</si>
  <si>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</si>
  <si>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</si>
  <si>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</si>
  <si>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</si>
  <si>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</si>
  <si>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</si>
  <si>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</si>
  <si>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</si>
  <si>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</si>
  <si>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</si>
  <si>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</si>
  <si>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</si>
  <si>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</si>
  <si>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</si>
  <si>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</si>
  <si>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</si>
  <si>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</si>
  <si>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</si>
  <si>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</si>
  <si>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</si>
  <si>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</si>
  <si>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</si>
  <si>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</si>
  <si>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</si>
  <si>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</si>
  <si>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</si>
  <si>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</si>
  <si>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</si>
  <si>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</si>
  <si>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</si>
  <si>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</si>
  <si>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</si>
  <si>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</si>
  <si>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</si>
  <si>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</si>
  <si>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</si>
  <si>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</si>
  <si>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</si>
  <si>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</si>
  <si>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</si>
  <si>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</si>
  <si>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</si>
  <si>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</si>
  <si>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</si>
  <si>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</si>
  <si>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</si>
  <si>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</si>
  <si>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</si>
  <si>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</si>
  <si>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</si>
  <si>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</si>
  <si>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</si>
  <si>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</si>
  <si>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</si>
  <si>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</si>
  <si>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</si>
  <si>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</si>
  <si>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</si>
  <si>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</si>
  <si>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</si>
  <si>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</si>
  <si>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</si>
  <si>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</si>
  <si>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</si>
  <si>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</si>
  <si>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</si>
  <si>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</si>
  <si>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</si>
  <si>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</si>
  <si>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</si>
  <si>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</si>
  <si>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</si>
  <si>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</si>
  <si>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</si>
  <si>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</si>
  <si>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</si>
  <si>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</si>
  <si>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</si>
  <si>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</si>
  <si>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</si>
  <si>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</si>
  <si>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</si>
  <si>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</si>
  <si>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</si>
  <si>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</si>
  <si>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</si>
  <si>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</si>
  <si>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</si>
  <si>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</si>
  <si>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</si>
  <si>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</si>
  <si>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</si>
  <si>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</si>
  <si>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</si>
  <si>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</si>
  <si>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</si>
  <si>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</si>
  <si>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</si>
  <si>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</si>
  <si>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</si>
  <si>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</si>
  <si>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</si>
  <si>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</si>
  <si>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</si>
  <si>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</si>
  <si>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</si>
  <si>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</si>
  <si>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</si>
  <si>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</si>
  <si>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</si>
  <si>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</si>
  <si>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</si>
  <si>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</si>
  <si>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</si>
  <si>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</si>
  <si>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</si>
  <si>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</si>
  <si>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</si>
  <si>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</si>
  <si>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</si>
  <si>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</si>
  <si>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</si>
  <si>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</si>
  <si>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</si>
  <si>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</si>
  <si>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</si>
  <si>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</si>
  <si>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</si>
  <si>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</si>
  <si>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</si>
  <si>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</si>
  <si>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</si>
  <si>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</si>
  <si>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</si>
  <si>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</si>
  <si>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</si>
  <si>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</si>
  <si>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</si>
  <si>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</si>
  <si>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</si>
  <si>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</si>
  <si>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</si>
  <si>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</si>
  <si>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</si>
  <si>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</si>
  <si>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</si>
  <si>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</si>
  <si>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</si>
  <si>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</si>
  <si>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</si>
  <si>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</si>
  <si>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</si>
  <si>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</si>
  <si>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</si>
  <si>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</si>
  <si>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</si>
  <si>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</si>
  <si>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</si>
  <si>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</si>
  <si>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</si>
  <si>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</si>
  <si>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</si>
  <si>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</si>
  <si>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</si>
  <si>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</si>
  <si>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</si>
  <si>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</si>
  <si>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</si>
  <si>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</si>
  <si>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</si>
  <si>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</si>
  <si>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</si>
  <si>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</si>
  <si>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</si>
  <si>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</si>
  <si>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</si>
  <si>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</si>
  <si>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</si>
  <si>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</si>
  <si>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</si>
  <si>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</si>
  <si>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</si>
  <si>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</si>
  <si>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</si>
  <si>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</si>
  <si>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</si>
  <si>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</si>
  <si>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</si>
  <si>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</si>
  <si>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</si>
  <si>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</si>
  <si>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</si>
  <si>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</si>
  <si>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</si>
  <si>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</si>
  <si>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</si>
  <si>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</si>
  <si>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</si>
  <si>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</si>
  <si>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</si>
  <si>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</si>
  <si>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</si>
  <si>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</si>
  <si>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</si>
  <si>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</si>
  <si>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</si>
  <si>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</si>
  <si>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</si>
  <si>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</si>
  <si>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</si>
  <si>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</si>
  <si>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</si>
  <si>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</si>
  <si>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</si>
  <si>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</si>
  <si>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</si>
  <si>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</si>
  <si>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</si>
  <si>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</si>
  <si>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</si>
  <si>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</si>
  <si>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</si>
  <si>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</si>
  <si>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</si>
  <si>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</si>
  <si>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</si>
  <si>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</si>
  <si>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</si>
  <si>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</si>
  <si>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</si>
  <si>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</si>
  <si>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</si>
  <si>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</si>
  <si>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</si>
  <si>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</si>
  <si>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</si>
  <si>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</si>
  <si>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</si>
  <si>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</si>
  <si>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</si>
  <si>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</si>
  <si>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</si>
  <si>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</si>
  <si>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</si>
  <si>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</si>
  <si>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</si>
  <si>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</si>
  <si>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</si>
  <si>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</si>
  <si>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</si>
  <si>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</si>
  <si>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</si>
  <si>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</si>
  <si>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</si>
  <si>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</si>
  <si>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</si>
  <si>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</si>
  <si>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</si>
  <si>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</si>
  <si>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</si>
  <si>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</si>
  <si>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</si>
  <si>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</si>
  <si>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</si>
  <si>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</si>
  <si>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</si>
  <si>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</si>
  <si>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</si>
  <si>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</si>
  <si>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</si>
  <si>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</si>
  <si>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</si>
  <si>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</si>
  <si>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</si>
  <si>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</si>
  <si>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</si>
  <si>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</si>
  <si>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</si>
  <si>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</si>
  <si>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</si>
  <si>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</si>
  <si>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</si>
  <si>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</si>
  <si>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</si>
  <si>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</si>
  <si>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</si>
  <si>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</si>
  <si>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</si>
  <si>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</si>
  <si>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</si>
  <si>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</si>
  <si>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</si>
  <si>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</si>
  <si>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</si>
  <si>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</si>
  <si>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</si>
  <si>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</si>
  <si>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</si>
  <si>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</si>
  <si>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</si>
  <si>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</si>
  <si>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</si>
  <si>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</si>
  <si>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</si>
  <si>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</si>
  <si>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</si>
  <si>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</si>
  <si>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</si>
  <si>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</si>
  <si>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</si>
  <si>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</si>
  <si>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</si>
  <si>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</si>
  <si>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</si>
  <si>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</si>
  <si>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</si>
  <si>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</si>
  <si>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</si>
  <si>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</si>
  <si>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</si>
  <si>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</si>
  <si>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</si>
  <si>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</si>
  <si>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</si>
  <si>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</si>
  <si>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</si>
  <si>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</si>
  <si>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</si>
  <si>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</si>
  <si>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</si>
  <si>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</si>
  <si>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</si>
  <si>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</si>
  <si>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</si>
  <si>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</si>
  <si>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</si>
  <si>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</si>
  <si>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</si>
  <si>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</si>
  <si>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</si>
  <si>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</si>
  <si>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</si>
  <si>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</si>
  <si>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</si>
  <si>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</si>
  <si>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</si>
  <si>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</si>
  <si>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</si>
  <si>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</si>
  <si>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</si>
  <si>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</si>
  <si>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</si>
  <si>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</si>
  <si>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</si>
  <si>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</si>
  <si>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</si>
  <si>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</si>
  <si>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</si>
  <si>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</si>
  <si>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</si>
  <si>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</si>
  <si>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</si>
  <si>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</si>
  <si>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</si>
  <si>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</si>
  <si>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</si>
  <si>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</si>
  <si>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</si>
  <si>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</si>
  <si>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</si>
  <si>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</si>
  <si>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</si>
  <si>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</si>
  <si>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</si>
  <si>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</si>
  <si>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</si>
  <si>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</si>
  <si>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</si>
  <si>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</si>
  <si>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</si>
  <si>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</si>
  <si>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</si>
  <si>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</si>
  <si>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</si>
  <si>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</si>
  <si>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</si>
  <si>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</si>
  <si>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</si>
  <si>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</si>
  <si>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</si>
  <si>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</si>
  <si>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</si>
  <si>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</si>
  <si>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</si>
  <si>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</si>
  <si>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</si>
  <si>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</si>
  <si>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</si>
  <si>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</si>
  <si>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</si>
  <si>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</si>
  <si>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</si>
  <si>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</si>
  <si>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</si>
  <si>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</si>
  <si>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</si>
  <si>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</si>
  <si>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</si>
  <si>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</si>
  <si>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</si>
  <si>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</si>
  <si>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</si>
  <si>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</si>
  <si>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</si>
  <si>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</si>
  <si>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</si>
  <si>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</si>
  <si>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</si>
  <si>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</si>
  <si>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</si>
  <si>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</si>
  <si>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</si>
  <si>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</si>
  <si>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</si>
  <si>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</si>
  <si>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</si>
  <si>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</si>
  <si>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</si>
  <si>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</si>
  <si>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</si>
  <si>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</si>
  <si>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</si>
  <si>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</si>
  <si>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</si>
  <si>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</si>
  <si>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</si>
  <si>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</si>
  <si>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</si>
  <si>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</si>
  <si>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</si>
  <si>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</si>
  <si>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</si>
  <si>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</si>
  <si>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</si>
  <si>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</si>
  <si>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</si>
  <si>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</si>
  <si>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</si>
  <si>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</si>
  <si>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</si>
  <si>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</si>
  <si>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</si>
  <si>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</si>
  <si>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</si>
  <si>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</si>
  <si>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</si>
  <si>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</si>
  <si>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</si>
  <si>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</si>
  <si>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</si>
  <si>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</si>
  <si>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</si>
  <si>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</si>
  <si>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</si>
  <si>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</si>
  <si>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</si>
  <si>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</si>
  <si>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</si>
  <si>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</si>
  <si>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</si>
  <si>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</si>
  <si>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</si>
  <si>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</si>
  <si>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</si>
  <si>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</si>
  <si>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</si>
  <si>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</si>
  <si>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</si>
  <si>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</si>
  <si>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</si>
  <si>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</si>
  <si>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</si>
  <si>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</si>
  <si>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</si>
  <si>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</si>
  <si>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</si>
  <si>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</si>
  <si>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</si>
  <si>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</si>
  <si>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</si>
  <si>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</si>
  <si>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</si>
  <si>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</si>
  <si>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</si>
  <si>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</si>
  <si>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</si>
  <si>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</si>
  <si>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</si>
  <si>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</si>
  <si>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</si>
  <si>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</si>
  <si>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</si>
  <si>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</si>
  <si>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</si>
  <si>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</si>
  <si>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</si>
  <si>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</si>
  <si>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</si>
  <si>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</si>
  <si>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</si>
  <si>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</si>
  <si>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</si>
  <si>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</si>
  <si>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</si>
  <si>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</si>
  <si>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</si>
  <si>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</si>
  <si>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</si>
  <si>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</si>
  <si>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</si>
  <si>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</si>
  <si>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</si>
  <si>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</si>
  <si>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</si>
  <si>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</si>
  <si>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</si>
  <si>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</si>
  <si>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</si>
  <si>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</si>
  <si>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</si>
  <si>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</si>
  <si>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</si>
  <si>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</si>
  <si>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</si>
  <si>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</si>
  <si>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</si>
  <si>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</si>
  <si>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</si>
  <si>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</si>
  <si>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</si>
  <si>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</si>
  <si>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</si>
  <si>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</si>
  <si>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</si>
  <si>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</si>
  <si>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</si>
  <si>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</si>
  <si>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</si>
  <si>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</si>
  <si>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</si>
  <si>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</si>
  <si>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</si>
  <si>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</si>
  <si>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</si>
  <si>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</si>
  <si>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</si>
  <si>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</si>
  <si>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</si>
  <si>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</si>
  <si>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</si>
  <si>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</si>
  <si>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</si>
  <si>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</si>
  <si>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</si>
  <si>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</si>
  <si>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</si>
  <si>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</si>
  <si>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</si>
  <si>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</si>
  <si>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</si>
  <si>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</si>
  <si>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</si>
  <si>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</si>
  <si>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</si>
  <si>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</si>
  <si>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</si>
  <si>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</si>
  <si>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</si>
  <si>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</si>
  <si>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</si>
  <si>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</si>
  <si>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</si>
  <si>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</si>
  <si>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</si>
  <si>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</si>
  <si>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</si>
  <si>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</si>
  <si>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</si>
  <si>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</si>
  <si>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</si>
  <si>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</si>
  <si>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</si>
  <si>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</si>
  <si>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</si>
  <si>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</si>
  <si>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</si>
  <si>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</si>
  <si>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</si>
  <si>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</si>
  <si>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</si>
  <si>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</si>
  <si>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</si>
  <si>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</si>
  <si>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</si>
  <si>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</si>
  <si>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</si>
  <si>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</si>
  <si>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</si>
  <si>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</si>
  <si>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</si>
  <si>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</si>
  <si>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</si>
  <si>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</si>
  <si>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</si>
  <si>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</si>
  <si>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</si>
  <si>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</si>
  <si>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</si>
  <si>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</si>
  <si>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</si>
  <si>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</si>
  <si>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</si>
  <si>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</si>
  <si>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</si>
  <si>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</si>
  <si>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</si>
  <si>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</si>
  <si>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</si>
  <si>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</si>
  <si>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</si>
  <si>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</si>
  <si>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</si>
  <si>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</si>
  <si>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</si>
  <si>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</si>
  <si>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</si>
  <si>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</si>
  <si>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</si>
  <si>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</si>
  <si>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</si>
  <si>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</si>
  <si>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</si>
  <si>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</si>
  <si>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</si>
  <si>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</si>
  <si>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</si>
  <si>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</si>
  <si>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</si>
  <si>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</si>
  <si>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</si>
  <si>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</si>
  <si>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</si>
  <si>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</si>
  <si>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</si>
  <si>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</si>
  <si>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</si>
  <si>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</si>
  <si>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</si>
  <si>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</si>
  <si>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</si>
  <si>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</si>
  <si>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</si>
  <si>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</si>
  <si>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</si>
  <si>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</si>
  <si>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</si>
  <si>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</si>
  <si>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</si>
  <si>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</si>
  <si>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</si>
  <si>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</si>
  <si>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</si>
  <si>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</si>
  <si>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</si>
  <si>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</si>
  <si>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</si>
  <si>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</si>
  <si>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</si>
  <si>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</si>
  <si>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</si>
  <si>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</si>
  <si>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</si>
  <si>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</si>
  <si>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</si>
  <si>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</si>
  <si>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</si>
  <si>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</si>
  <si>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</si>
  <si>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</si>
  <si>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</si>
  <si>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</si>
  <si>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</si>
  <si>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</si>
  <si>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</si>
  <si>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</si>
  <si>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</si>
  <si>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</si>
  <si>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</si>
  <si>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</si>
  <si>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</si>
  <si>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</si>
  <si>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</si>
  <si>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</si>
  <si>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</si>
  <si>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</si>
  <si>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</si>
  <si>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</si>
  <si>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</si>
  <si>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</si>
  <si>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</si>
  <si>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</si>
  <si>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</si>
  <si>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</si>
  <si>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</si>
  <si>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</si>
  <si>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</si>
  <si>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</si>
  <si>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</si>
  <si>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</si>
  <si>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</si>
  <si>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</si>
  <si>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</si>
  <si>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</si>
  <si>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</si>
  <si>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</si>
  <si>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</si>
  <si>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</si>
  <si>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</si>
  <si>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</si>
  <si>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</si>
  <si>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</si>
  <si>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</si>
  <si>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</si>
  <si>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</si>
  <si>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</si>
  <si>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</si>
  <si>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</si>
  <si>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</si>
  <si>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</si>
  <si>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</si>
  <si>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</si>
  <si>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</si>
  <si>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</si>
  <si>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</si>
  <si>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</si>
  <si>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</si>
  <si>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</si>
  <si>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</si>
  <si>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</si>
  <si>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</si>
  <si>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</si>
  <si>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</si>
  <si>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</si>
  <si>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</si>
  <si>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</si>
  <si>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</si>
  <si>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</si>
  <si>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</si>
  <si>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</si>
  <si>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</si>
  <si>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</si>
  <si>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</si>
  <si>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</si>
  <si>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</si>
  <si>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</si>
  <si>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</si>
  <si>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</si>
  <si>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</si>
  <si>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</si>
  <si>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</si>
  <si>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</si>
  <si>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</si>
  <si>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</si>
  <si>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</si>
  <si>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</si>
  <si>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</si>
  <si>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</si>
  <si>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</si>
  <si>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</si>
  <si>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</si>
  <si>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</si>
  <si>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</si>
  <si>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</si>
  <si>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</si>
  <si>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</si>
  <si>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</si>
  <si>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</si>
  <si>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</si>
  <si>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</si>
  <si>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</si>
  <si>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</si>
  <si>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</si>
  <si>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</si>
  <si>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</si>
  <si>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</si>
  <si>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</si>
  <si>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</si>
  <si>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</si>
  <si>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</si>
  <si>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</si>
  <si>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</si>
  <si>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</si>
  <si>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</si>
  <si>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</si>
  <si>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</si>
  <si>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</si>
  <si>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</si>
  <si>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</si>
  <si>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</si>
  <si>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</si>
  <si>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</si>
  <si>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</si>
  <si>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</si>
  <si>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</si>
  <si>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</si>
  <si>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</si>
  <si>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</si>
  <si>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</si>
  <si>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</si>
  <si>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</si>
  <si>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</si>
  <si>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</si>
  <si>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</si>
  <si>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</si>
  <si>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</si>
  <si>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</si>
  <si>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</si>
  <si>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</si>
  <si>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</si>
  <si>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</si>
  <si>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</si>
  <si>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</si>
  <si>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</si>
  <si>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</si>
  <si>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</si>
  <si>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</si>
  <si>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</si>
  <si>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</si>
  <si>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</si>
  <si>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</si>
  <si>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</si>
  <si>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</si>
  <si>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</si>
  <si>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</si>
  <si>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</si>
  <si>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</si>
  <si>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</si>
  <si>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</si>
  <si>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</si>
  <si>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</si>
  <si>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</si>
  <si>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</si>
  <si>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</si>
  <si>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</si>
  <si>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</si>
  <si>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</si>
  <si>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</si>
  <si>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</si>
  <si>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</si>
  <si>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</si>
  <si>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</si>
  <si>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</si>
  <si>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</si>
  <si>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</si>
  <si>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</si>
  <si>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</si>
  <si>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</si>
  <si>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</si>
  <si>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</si>
  <si>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</si>
  <si>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</si>
  <si>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</si>
  <si>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</si>
  <si>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</si>
  <si>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</si>
  <si>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</si>
  <si>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</si>
  <si>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</si>
  <si>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</si>
  <si>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</si>
  <si>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</si>
  <si>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</si>
  <si>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</si>
  <si>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</si>
  <si>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</si>
  <si>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</si>
  <si>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</si>
  <si>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</si>
  <si>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</si>
  <si>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</si>
  <si>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</si>
  <si>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</si>
  <si>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</si>
  <si>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</si>
  <si>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</si>
  <si>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</si>
  <si>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</si>
  <si>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</si>
  <si>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</si>
  <si>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</si>
  <si>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</si>
  <si>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</si>
  <si>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</si>
  <si>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</si>
  <si>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</si>
  <si>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</si>
  <si>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</si>
  <si>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</si>
  <si>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</si>
  <si>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</si>
  <si>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</si>
  <si>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</si>
  <si>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</si>
  <si>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</si>
  <si>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</si>
  <si>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</si>
  <si>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</si>
  <si>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</si>
  <si>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</si>
  <si>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</si>
  <si>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</si>
  <si>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</si>
  <si>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</si>
  <si>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</si>
  <si>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</si>
  <si>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</si>
  <si>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</si>
  <si>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</si>
  <si>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</si>
  <si>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</si>
  <si>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</si>
  <si>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</si>
  <si>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</si>
  <si>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</si>
  <si>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</si>
  <si>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</si>
  <si>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</si>
  <si>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</si>
  <si>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</si>
  <si>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</si>
  <si>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</si>
  <si>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</si>
  <si>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</si>
  <si>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</si>
  <si>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</si>
  <si>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</si>
  <si>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</si>
  <si>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</si>
  <si>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</si>
  <si>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</si>
  <si>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</si>
  <si>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</si>
  <si>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</si>
  <si>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</si>
  <si>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</si>
  <si>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</si>
  <si>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</si>
  <si>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</si>
  <si>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</si>
  <si>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</si>
  <si>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</si>
  <si>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</si>
  <si>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</si>
  <si>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</si>
  <si>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</si>
  <si>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</si>
  <si>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</si>
  <si>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</si>
  <si>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</si>
  <si>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</si>
  <si>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</si>
  <si>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</si>
  <si>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</si>
  <si>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</si>
  <si>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</si>
  <si>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</si>
  <si>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</si>
  <si>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</si>
  <si>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</si>
  <si>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</si>
  <si>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</si>
  <si>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</si>
  <si>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</si>
  <si>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</si>
  <si>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</si>
  <si>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</si>
  <si>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</si>
  <si>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</si>
  <si>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</si>
  <si>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</si>
  <si>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</si>
  <si>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</si>
  <si>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</si>
  <si>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</si>
  <si>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</si>
  <si>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</si>
  <si>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</si>
  <si>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</si>
  <si>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</si>
  <si>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</si>
  <si>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</si>
  <si>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</si>
  <si>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</si>
  <si>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</si>
  <si>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</si>
  <si>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</si>
  <si>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</si>
  <si>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</si>
  <si>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</si>
  <si>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</si>
  <si>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</si>
  <si>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</si>
  <si>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</si>
  <si>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</si>
  <si>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</si>
  <si>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</si>
  <si>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</si>
  <si>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</si>
  <si>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</si>
  <si>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</si>
  <si>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</si>
  <si>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</si>
  <si>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</si>
  <si>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</si>
  <si>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</si>
  <si>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</si>
  <si>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</si>
  <si>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</si>
  <si>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</si>
  <si>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</si>
  <si>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</si>
  <si>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</si>
  <si>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</si>
  <si>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</si>
  <si>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</si>
  <si>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</si>
  <si>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</si>
  <si>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</si>
  <si>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</si>
  <si>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</si>
  <si>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</si>
  <si>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</si>
  <si>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</si>
  <si>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</si>
  <si>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</si>
  <si>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</si>
  <si>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</si>
  <si>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</si>
  <si>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</si>
  <si>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</si>
  <si>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</si>
  <si>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</si>
  <si>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</si>
  <si>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</si>
  <si>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</si>
  <si>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</si>
  <si>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</si>
  <si>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</si>
  <si>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</si>
  <si>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</si>
  <si>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</si>
  <si>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</si>
  <si>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</si>
  <si>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</si>
  <si>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</si>
  <si>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</si>
  <si>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</si>
  <si>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</si>
  <si>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</si>
  <si>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</si>
  <si>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</si>
  <si>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</si>
  <si>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</si>
  <si>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</si>
  <si>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</si>
  <si>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</si>
  <si>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</si>
  <si>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</si>
  <si>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</si>
  <si>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</si>
  <si>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</si>
  <si>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</si>
  <si>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</si>
  <si>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</si>
  <si>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</si>
  <si>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</si>
  <si>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</si>
  <si>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</si>
  <si>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</si>
  <si>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</si>
  <si>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</si>
  <si>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</si>
  <si>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</si>
  <si>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</si>
  <si>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</si>
  <si>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</si>
  <si>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</si>
  <si>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</si>
  <si>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</si>
  <si>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</si>
  <si>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</si>
  <si>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</si>
  <si>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</si>
  <si>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</si>
  <si>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</si>
  <si>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</si>
  <si>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</si>
  <si>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</si>
  <si>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</si>
  <si>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</si>
  <si>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</si>
  <si>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</si>
  <si>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</si>
  <si>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</si>
  <si>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</si>
  <si>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</si>
  <si>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</si>
  <si>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</si>
  <si>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</si>
  <si>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</si>
  <si>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</si>
  <si>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</si>
  <si>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</si>
  <si>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</si>
  <si>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</si>
  <si>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</si>
  <si>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</si>
  <si>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</si>
  <si>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</si>
  <si>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</si>
  <si>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</si>
  <si>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</si>
  <si>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</si>
  <si>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</si>
  <si>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</si>
  <si>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</si>
  <si>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</si>
  <si>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</si>
  <si>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</si>
  <si>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</si>
  <si>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</si>
  <si>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</si>
  <si>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</si>
  <si>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</si>
  <si>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</si>
  <si>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</si>
  <si>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</si>
  <si>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</si>
  <si>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</si>
  <si>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</si>
  <si>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</si>
  <si>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</si>
  <si>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</si>
  <si>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</si>
  <si>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</si>
  <si>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</si>
  <si>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</si>
  <si>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</si>
  <si>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</si>
  <si>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</si>
  <si>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</si>
  <si>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</si>
  <si>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</si>
  <si>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</si>
  <si>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</si>
  <si>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</si>
  <si>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</si>
  <si>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</si>
  <si>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</si>
  <si>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</si>
  <si>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</si>
  <si>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</si>
  <si>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</si>
  <si>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</si>
  <si>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</si>
  <si>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</si>
  <si>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</si>
  <si>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</si>
  <si>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</si>
  <si>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</si>
  <si>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</si>
  <si>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</si>
  <si>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</si>
  <si>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</si>
  <si>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</si>
  <si>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</si>
  <si>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</si>
  <si>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</si>
  <si>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</si>
  <si>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</si>
  <si>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</si>
  <si>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</si>
  <si>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</si>
  <si>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</si>
  <si>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</si>
  <si>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</si>
  <si>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</si>
  <si>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</si>
  <si>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</si>
  <si>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</si>
  <si>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</si>
  <si>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</si>
  <si>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</si>
  <si>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</si>
  <si>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</si>
  <si>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</si>
  <si>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</si>
  <si>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</si>
  <si>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</si>
  <si>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</si>
  <si>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</si>
  <si>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</si>
  <si>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</si>
  <si>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</si>
  <si>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</si>
  <si>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</si>
  <si>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</si>
  <si>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</si>
  <si>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</si>
  <si>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</si>
  <si>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</si>
  <si>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</si>
  <si>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</si>
  <si>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</si>
  <si>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</si>
  <si>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</si>
  <si>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</si>
  <si>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</si>
  <si>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</si>
  <si>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</si>
  <si>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</si>
  <si>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</si>
  <si>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</si>
  <si>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</si>
  <si>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</si>
  <si>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</si>
  <si>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</si>
  <si>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</si>
  <si>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</si>
  <si>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</si>
  <si>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</si>
  <si>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</si>
  <si>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</si>
  <si>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</si>
  <si>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</si>
  <si>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</si>
  <si>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</si>
  <si>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</si>
  <si>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</si>
  <si>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</si>
  <si>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</si>
  <si>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</si>
  <si>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</si>
  <si>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</si>
  <si>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</si>
  <si>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</si>
  <si>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</si>
  <si>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</si>
  <si>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</si>
  <si>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</si>
  <si>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</si>
  <si>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</si>
  <si>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</si>
  <si>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</si>
  <si>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</si>
  <si>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</si>
  <si>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</si>
  <si>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</si>
  <si>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</si>
  <si>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</si>
  <si>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</si>
  <si>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</si>
  <si>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</si>
  <si>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</si>
  <si>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</si>
  <si>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</si>
  <si>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</si>
  <si>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</si>
  <si>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</si>
  <si>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</si>
  <si>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</si>
  <si>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</si>
  <si>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</si>
  <si>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</si>
  <si>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</si>
  <si>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</si>
  <si>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</si>
  <si>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</si>
  <si>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</si>
  <si>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</si>
  <si>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</si>
  <si>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</si>
  <si>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</si>
  <si>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</si>
  <si>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</si>
  <si>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</si>
  <si>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</si>
  <si>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</si>
  <si>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</si>
  <si>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</si>
  <si>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</si>
  <si>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</si>
  <si>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</si>
  <si>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</si>
  <si>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</si>
  <si>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</si>
  <si>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</si>
  <si>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</si>
  <si>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</si>
  <si>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</si>
  <si>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</si>
  <si>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</si>
  <si>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</si>
  <si>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</si>
  <si>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</si>
  <si>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</si>
  <si>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</si>
  <si>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</si>
  <si>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</si>
  <si>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</si>
  <si>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</si>
  <si>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</si>
  <si>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</si>
  <si>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</si>
  <si>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</si>
  <si>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</si>
  <si>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</si>
  <si>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</si>
  <si>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</si>
  <si>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</si>
  <si>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</si>
  <si>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</si>
  <si>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</si>
  <si>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</si>
  <si>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</si>
  <si>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</si>
  <si>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</si>
  <si>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</si>
  <si>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</si>
  <si>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</si>
  <si>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</si>
  <si>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</si>
  <si>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</si>
  <si>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</si>
  <si>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</si>
  <si>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</si>
  <si>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</si>
  <si>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</si>
  <si>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</si>
  <si>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</si>
  <si>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</si>
  <si>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</si>
  <si>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</si>
  <si>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</si>
  <si>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</si>
  <si>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</si>
  <si>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</si>
  <si>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</si>
  <si>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</si>
  <si>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</si>
  <si>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</si>
  <si>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</si>
  <si>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</si>
  <si>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</si>
  <si>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</si>
  <si>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</si>
  <si>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</si>
  <si>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</si>
  <si>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</si>
  <si>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</si>
  <si>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</si>
  <si>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</si>
  <si>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</si>
  <si>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</si>
  <si>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</si>
  <si>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</si>
  <si>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</si>
  <si>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</si>
  <si>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</si>
  <si>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</si>
  <si>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</si>
  <si>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</si>
  <si>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</si>
  <si>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</si>
  <si>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</si>
  <si>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</si>
  <si>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</si>
  <si>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</si>
  <si>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</si>
  <si>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</si>
  <si>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</si>
  <si>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</si>
  <si>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</si>
  <si>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</si>
  <si>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</si>
  <si>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</si>
  <si>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</si>
  <si>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</si>
  <si>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</si>
  <si>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</si>
  <si>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</si>
  <si>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</si>
  <si>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</si>
  <si>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</si>
  <si>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</si>
  <si>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</si>
  <si>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</si>
  <si>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</si>
  <si>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</si>
  <si>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</si>
  <si>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</si>
  <si>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</si>
  <si>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</si>
  <si>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</si>
  <si>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</si>
  <si>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</si>
  <si>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</si>
  <si>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</si>
  <si>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</si>
  <si>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</si>
  <si>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</si>
  <si>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</si>
  <si>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</si>
  <si>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</si>
  <si>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</si>
  <si>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</si>
  <si>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</si>
  <si>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</si>
  <si>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</si>
  <si>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</si>
  <si>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</si>
  <si>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</si>
  <si>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</si>
  <si>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</si>
  <si>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</si>
  <si>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</si>
  <si>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</si>
  <si>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</si>
  <si>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</si>
  <si>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</si>
  <si>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</si>
  <si>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</si>
  <si>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</si>
  <si>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</si>
  <si>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</si>
  <si>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</si>
  <si>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</si>
  <si>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</si>
  <si>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</si>
  <si>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</si>
  <si>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</si>
  <si>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</si>
  <si>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</si>
  <si>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</si>
  <si>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</si>
  <si>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</si>
  <si>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</si>
  <si>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</si>
  <si>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</si>
  <si>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</si>
  <si>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</si>
  <si>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</si>
  <si>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</si>
  <si>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</si>
  <si>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</si>
  <si>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</si>
  <si>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</si>
  <si>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</si>
  <si>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</si>
  <si>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</si>
  <si>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</si>
  <si>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</si>
  <si>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</si>
  <si>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</si>
  <si>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</si>
  <si>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</si>
  <si>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</si>
  <si>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</si>
  <si>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</si>
  <si>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</si>
  <si>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</si>
  <si>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</si>
  <si>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</si>
  <si>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</si>
  <si>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</si>
  <si>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</si>
  <si>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</si>
  <si>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</si>
  <si>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</si>
  <si>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</si>
  <si>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</si>
  <si>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</si>
  <si>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</si>
  <si>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</si>
  <si>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</si>
  <si>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</si>
  <si>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</si>
  <si>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</si>
  <si>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</si>
  <si>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</si>
  <si>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</si>
  <si>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</si>
  <si>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</si>
  <si>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</si>
  <si>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</si>
  <si>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</si>
  <si>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</si>
  <si>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</si>
  <si>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</si>
  <si>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</si>
  <si>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</si>
  <si>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</si>
  <si>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</si>
  <si>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</si>
  <si>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</si>
  <si>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</si>
  <si>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</si>
  <si>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</si>
  <si>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</si>
  <si>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</si>
  <si>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</si>
  <si>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</si>
  <si>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</si>
  <si>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</si>
  <si>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</si>
  <si>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</si>
  <si>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</si>
  <si>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</si>
  <si>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</si>
  <si>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</si>
  <si>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</si>
  <si>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</si>
  <si>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</si>
  <si>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</si>
  <si>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</si>
  <si>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</si>
  <si>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</si>
  <si>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</si>
  <si>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</si>
  <si>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</si>
  <si>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</si>
  <si>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</si>
  <si>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</si>
  <si>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</si>
  <si>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</si>
  <si>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</si>
  <si>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</si>
  <si>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</si>
  <si>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</si>
  <si>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</si>
  <si>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</si>
  <si>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</si>
  <si>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</si>
  <si>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</si>
  <si>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</si>
  <si>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</si>
  <si>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</si>
  <si>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</si>
  <si>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</si>
  <si>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</si>
  <si>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</si>
  <si>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</si>
  <si>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</si>
  <si>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</si>
  <si>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</si>
  <si>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</si>
  <si>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</si>
  <si>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</si>
  <si>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</si>
  <si>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</si>
  <si>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</si>
  <si>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</si>
  <si>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</si>
  <si>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</si>
  <si>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</si>
  <si>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</si>
  <si>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</si>
  <si>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</si>
  <si>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</si>
  <si>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</si>
  <si>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</si>
  <si>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</si>
  <si>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</si>
  <si>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</si>
  <si>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</si>
  <si>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</si>
  <si>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</si>
  <si>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</si>
  <si>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</si>
  <si>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</si>
  <si>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</si>
  <si>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</si>
  <si>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</si>
  <si>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</si>
  <si>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</si>
  <si>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</si>
  <si>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</si>
  <si>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</si>
  <si>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</si>
  <si>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</si>
  <si>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</si>
  <si>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</si>
  <si>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</si>
  <si>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</si>
  <si>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</si>
  <si>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</si>
  <si>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</si>
  <si>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</si>
  <si>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</si>
  <si>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</si>
  <si>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</si>
  <si>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</si>
  <si>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</si>
  <si>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</si>
  <si>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</si>
  <si>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</si>
  <si>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</si>
  <si>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</si>
  <si>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</si>
  <si>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</si>
  <si>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</si>
  <si>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</si>
  <si>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</si>
  <si>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</si>
  <si>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</si>
  <si>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</si>
  <si>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</si>
  <si>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</si>
  <si>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</si>
  <si>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</si>
  <si>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</si>
  <si>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</si>
  <si>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</si>
  <si>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</si>
  <si>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</si>
  <si>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</si>
  <si>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</si>
  <si>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</si>
  <si>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</si>
  <si>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</si>
  <si>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</si>
  <si>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</si>
  <si>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</si>
  <si>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</si>
  <si>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</si>
  <si>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</si>
  <si>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</si>
  <si>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</si>
  <si>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</si>
  <si>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</si>
  <si>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</si>
  <si>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</si>
  <si>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</si>
  <si>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</si>
  <si>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</si>
  <si>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</si>
  <si>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</si>
  <si>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</si>
  <si>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</si>
  <si>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</si>
  <si>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</si>
  <si>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</si>
  <si>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</si>
  <si>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</si>
  <si>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</si>
  <si>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</si>
  <si>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</si>
  <si>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</si>
  <si>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</si>
  <si>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</si>
  <si>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</si>
  <si>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</si>
  <si>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</si>
  <si>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</si>
  <si>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</si>
  <si>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</si>
  <si>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</si>
  <si>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</si>
  <si>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</si>
  <si>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</si>
  <si>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</si>
  <si>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</si>
  <si>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</si>
  <si>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</si>
  <si>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</si>
  <si>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</si>
  <si>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</si>
  <si>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</si>
  <si>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</si>
  <si>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</si>
  <si>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</si>
  <si>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</si>
  <si>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</si>
  <si>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</si>
  <si>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</si>
  <si>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</si>
  <si>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</si>
  <si>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</si>
  <si>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</si>
  <si>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</si>
  <si>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</si>
  <si>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</si>
  <si>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</si>
  <si>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</si>
  <si>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</si>
  <si>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</si>
  <si>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</si>
  <si>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</si>
  <si>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</si>
  <si>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</si>
  <si>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</si>
  <si>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</si>
  <si>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</si>
  <si>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</si>
  <si>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</si>
  <si>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</si>
  <si>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</si>
  <si>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</si>
  <si>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</si>
  <si>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</si>
  <si>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</si>
  <si>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</si>
  <si>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</si>
  <si>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</si>
  <si>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</si>
  <si>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</si>
  <si>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</si>
  <si>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</si>
  <si>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</si>
  <si>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</si>
  <si>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</si>
  <si>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</si>
  <si>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</si>
  <si>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</si>
  <si>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</si>
  <si>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</si>
  <si>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</si>
  <si>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</si>
  <si>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</si>
  <si>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</si>
  <si>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</si>
  <si>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</si>
  <si>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</si>
  <si>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</si>
  <si>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</si>
  <si>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</si>
  <si>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</si>
  <si>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</si>
  <si>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</si>
  <si>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</si>
  <si>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</si>
  <si>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</si>
  <si>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</si>
  <si>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</si>
  <si>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</si>
  <si>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</si>
  <si>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</si>
  <si>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</si>
  <si>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</si>
  <si>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</si>
  <si>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</si>
  <si>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</si>
  <si>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</si>
  <si>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</si>
  <si>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</si>
  <si>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</si>
  <si>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</si>
  <si>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</si>
  <si>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</si>
  <si>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</si>
  <si>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</si>
  <si>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</si>
  <si>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</si>
  <si>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</si>
  <si>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</si>
  <si>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</si>
  <si>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</si>
  <si>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</si>
  <si>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</si>
  <si>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</si>
  <si>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</si>
  <si>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</si>
  <si>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</si>
  <si>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</si>
  <si>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</si>
  <si>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</si>
  <si>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</si>
  <si>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</si>
  <si>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</si>
  <si>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</si>
  <si>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</si>
  <si>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</si>
  <si>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</si>
  <si>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</si>
  <si>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</si>
  <si>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</si>
  <si>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</si>
  <si>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</si>
  <si>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</si>
  <si>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</si>
  <si>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</si>
  <si>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</si>
  <si>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</si>
  <si>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</si>
  <si>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</si>
  <si>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</si>
  <si>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</si>
  <si>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</si>
  <si>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</si>
  <si>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</si>
  <si>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</si>
  <si>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</si>
  <si>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</si>
  <si>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</si>
  <si>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</si>
  <si>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</si>
  <si>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</si>
  <si>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</si>
  <si>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</si>
  <si>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</si>
  <si>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</si>
  <si>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</si>
  <si>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</si>
  <si>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</si>
  <si>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</si>
  <si>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</si>
  <si>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</si>
  <si>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</si>
  <si>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</si>
  <si>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</si>
  <si>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</si>
  <si>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</si>
  <si>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</si>
  <si>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</si>
  <si>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</si>
  <si>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</si>
  <si>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</si>
  <si>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</si>
  <si>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</si>
  <si>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</si>
  <si>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</si>
  <si>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</si>
  <si>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</si>
  <si>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</si>
  <si>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</si>
  <si>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</si>
  <si>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</si>
  <si>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</si>
  <si>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</si>
  <si>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</si>
  <si>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</si>
  <si>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</si>
  <si>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</si>
  <si>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</si>
  <si>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</si>
  <si>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</si>
  <si>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</si>
  <si>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</si>
  <si>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</si>
  <si>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</si>
  <si>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</si>
  <si>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</si>
  <si>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</si>
  <si>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</si>
  <si>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</si>
  <si>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</si>
  <si>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</si>
  <si>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</si>
  <si>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</si>
  <si>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</si>
  <si>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</si>
  <si>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</si>
  <si>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</si>
  <si>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</si>
  <si>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</si>
  <si>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</si>
  <si>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</si>
  <si>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</si>
  <si>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</si>
  <si>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</si>
  <si>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</si>
  <si>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</si>
  <si>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</si>
  <si>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</si>
  <si>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</si>
  <si>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</si>
  <si>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</si>
  <si>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</si>
  <si>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</si>
  <si>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</si>
  <si>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</si>
  <si>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</si>
  <si>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</si>
  <si>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</si>
  <si>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</si>
  <si>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</si>
  <si>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</si>
  <si>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</si>
  <si>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</si>
  <si>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</si>
  <si>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</si>
  <si>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</si>
  <si>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</si>
  <si>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</si>
  <si>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</si>
  <si>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</si>
  <si>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</si>
  <si>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</si>
  <si>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</si>
  <si>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</si>
  <si>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</si>
  <si>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</si>
  <si>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</si>
  <si>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</si>
  <si>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</si>
  <si>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</si>
  <si>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</si>
  <si>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</si>
  <si>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</si>
  <si>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</si>
  <si>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</si>
  <si>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</si>
  <si>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</si>
  <si>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</si>
  <si>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</si>
  <si>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</si>
  <si>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</si>
  <si>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</si>
  <si>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</si>
  <si>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</si>
  <si>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</si>
  <si>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</si>
  <si>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</si>
  <si>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</si>
  <si>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</si>
  <si>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</si>
  <si>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</si>
  <si>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</si>
  <si>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</si>
  <si>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</si>
  <si>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</si>
  <si>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</si>
  <si>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</si>
  <si>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</si>
  <si>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</si>
  <si>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</si>
  <si>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</si>
  <si>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</si>
  <si>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</si>
  <si>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</si>
  <si>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</si>
  <si>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</si>
  <si>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</si>
  <si>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</si>
  <si>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</si>
  <si>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</si>
  <si>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</si>
  <si>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</si>
  <si>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</si>
  <si>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</si>
  <si>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</si>
  <si>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</si>
  <si>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</si>
  <si>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</si>
  <si>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</si>
  <si>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</si>
  <si>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</si>
  <si>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</si>
  <si>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</si>
  <si>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</si>
  <si>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</si>
  <si>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</si>
  <si>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</si>
  <si>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</si>
  <si>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</si>
  <si>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</si>
  <si>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</si>
  <si>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</si>
  <si>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</si>
  <si>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</si>
  <si>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</si>
  <si>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</si>
  <si>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</si>
  <si>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</si>
  <si>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</si>
  <si>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</si>
  <si>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</si>
  <si>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</si>
  <si>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</si>
  <si>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</si>
  <si>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</si>
  <si>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</si>
  <si>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</si>
  <si>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</si>
  <si>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</si>
  <si>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</si>
  <si>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</si>
  <si>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</si>
  <si>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</si>
  <si>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</si>
  <si>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</si>
  <si>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</si>
  <si>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</si>
  <si>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</si>
  <si>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</si>
  <si>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</si>
  <si>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</si>
  <si>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</si>
  <si>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</si>
  <si>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</si>
  <si>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</si>
  <si>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</si>
  <si>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</si>
  <si>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</si>
  <si>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</si>
  <si>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</si>
  <si>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</si>
  <si>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</si>
  <si>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</si>
  <si>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</si>
  <si>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</si>
  <si>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</si>
  <si>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</si>
  <si>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</si>
  <si>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</si>
  <si>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</si>
  <si>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</si>
  <si>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</si>
  <si>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</si>
  <si>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</si>
  <si>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</si>
  <si>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</si>
  <si>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</si>
  <si>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</si>
  <si>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</si>
  <si>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</si>
  <si>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</si>
  <si>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</si>
  <si>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</si>
  <si>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</si>
  <si>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</si>
  <si>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</si>
  <si>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</si>
  <si>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</si>
  <si>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</si>
  <si>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</si>
  <si>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</si>
  <si>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</si>
  <si>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</si>
  <si>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</si>
  <si>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</si>
  <si>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</si>
  <si>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</si>
  <si>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</si>
  <si>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</si>
  <si>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</si>
  <si>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</si>
  <si>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</si>
  <si>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</si>
  <si>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</si>
  <si>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</si>
  <si>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</si>
  <si>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</si>
  <si>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</si>
  <si>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</si>
  <si>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</si>
  <si>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</si>
  <si>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</si>
  <si>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</si>
  <si>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</si>
  <si>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</si>
  <si>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</si>
  <si>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</si>
  <si>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</si>
  <si>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</si>
  <si>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</si>
  <si>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</si>
  <si>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</si>
  <si>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</si>
  <si>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</si>
  <si>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</si>
  <si>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</si>
  <si>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</si>
  <si>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</si>
  <si>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</si>
  <si>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</si>
  <si>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</si>
  <si>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</si>
  <si>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</si>
  <si>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</si>
  <si>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</si>
  <si>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</si>
  <si>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</si>
  <si>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</si>
  <si>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</si>
  <si>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</si>
  <si>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</si>
  <si>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</si>
  <si>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</si>
  <si>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</si>
  <si>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</si>
  <si>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</si>
  <si>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</si>
  <si>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</si>
  <si>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</si>
  <si>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</si>
  <si>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</si>
  <si>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</si>
  <si>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</si>
  <si>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</si>
  <si>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</si>
  <si>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</si>
  <si>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</si>
  <si>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</si>
  <si>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</si>
  <si>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</si>
  <si>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</si>
  <si>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</si>
  <si>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</si>
  <si>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</si>
  <si>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</si>
  <si>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</si>
  <si>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</si>
  <si>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</si>
  <si>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</si>
  <si>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</si>
  <si>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</si>
  <si>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</si>
  <si>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</si>
  <si>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</si>
  <si>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</si>
  <si>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</si>
  <si>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</si>
  <si>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</si>
  <si>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</si>
  <si>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</si>
  <si>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</si>
  <si>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</si>
  <si>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</si>
  <si>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</si>
  <si>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</si>
  <si>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</si>
  <si>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</si>
  <si>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</si>
  <si>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</si>
  <si>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</si>
  <si>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</si>
  <si>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</si>
  <si>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</si>
  <si>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</si>
  <si>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</si>
  <si>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</si>
  <si>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</si>
  <si>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</si>
  <si>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</si>
  <si>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</si>
  <si>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</si>
  <si>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</si>
  <si>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</si>
  <si>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</si>
  <si>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</si>
  <si>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</si>
  <si>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</si>
  <si>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</si>
  <si>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</si>
  <si>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</si>
  <si>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</si>
  <si>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</si>
  <si>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</si>
  <si>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</si>
  <si>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</si>
  <si>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</si>
  <si>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</si>
  <si>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</si>
  <si>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</si>
  <si>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</si>
  <si>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</si>
  <si>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</si>
  <si>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</si>
  <si>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</si>
  <si>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</si>
  <si>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</si>
  <si>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</si>
  <si>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</si>
  <si>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</si>
  <si>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</si>
  <si>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</si>
  <si>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</si>
  <si>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</si>
  <si>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</si>
  <si>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</si>
  <si>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</si>
  <si>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</si>
  <si>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</si>
  <si>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</si>
  <si>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</si>
  <si>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</si>
  <si>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</si>
  <si>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</si>
  <si>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</si>
  <si>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</si>
  <si>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</si>
  <si>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</si>
  <si>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</si>
  <si>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</si>
  <si>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</si>
  <si>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</si>
  <si>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</si>
  <si>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</si>
  <si>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</si>
  <si>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</si>
  <si>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</si>
  <si>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</si>
  <si>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</si>
  <si>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</si>
  <si>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</si>
  <si>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</si>
  <si>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</si>
  <si>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</si>
  <si>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</si>
  <si>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</si>
  <si>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</si>
  <si>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</si>
  <si>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</si>
  <si>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</si>
  <si>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</si>
  <si>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</si>
  <si>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</si>
  <si>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</si>
  <si>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</si>
  <si>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</si>
  <si>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</si>
  <si>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</si>
  <si>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</si>
  <si>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</si>
  <si>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</si>
  <si>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</si>
  <si>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</si>
  <si>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</si>
  <si>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</si>
  <si>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</si>
  <si>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</si>
  <si>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</si>
  <si>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</si>
  <si>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</si>
  <si>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</si>
  <si>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</si>
  <si>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</si>
  <si>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</si>
  <si>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</si>
  <si>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</si>
  <si>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</si>
  <si>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</si>
  <si>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</si>
  <si>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</si>
  <si>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</si>
  <si>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</si>
  <si>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</si>
  <si>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</si>
  <si>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</si>
  <si>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</si>
  <si>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</si>
  <si>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</si>
  <si>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</si>
  <si>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</si>
  <si>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</si>
  <si>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</si>
  <si>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</si>
  <si>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</si>
  <si>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</si>
  <si>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</si>
  <si>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</si>
  <si>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</si>
  <si>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</si>
  <si>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</si>
  <si>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</si>
  <si>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</si>
  <si>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</si>
  <si>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</si>
  <si>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</si>
  <si>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</si>
  <si>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</si>
  <si>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</si>
  <si>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</si>
  <si>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</si>
  <si>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</si>
  <si>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</si>
  <si>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</si>
  <si>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</si>
  <si>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</si>
  <si>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</si>
  <si>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</si>
  <si>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</si>
  <si>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</si>
  <si>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</si>
  <si>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</si>
  <si>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</si>
  <si>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</si>
  <si>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</si>
  <si>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</si>
  <si>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</si>
  <si>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</si>
  <si>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</si>
  <si>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</si>
  <si>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</si>
  <si>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</si>
  <si>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</si>
  <si>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</si>
  <si>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</si>
  <si>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</si>
  <si>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</si>
  <si>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</si>
  <si>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</si>
  <si>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</si>
  <si>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</si>
  <si>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</si>
  <si>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</si>
  <si>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</si>
  <si>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</si>
  <si>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</si>
  <si>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</si>
  <si>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</si>
  <si>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</si>
  <si>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</si>
  <si>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</si>
  <si>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</si>
  <si>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</si>
  <si>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</si>
  <si>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</si>
  <si>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</si>
  <si>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</si>
  <si>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</si>
  <si>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</si>
  <si>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</si>
  <si>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</si>
  <si>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</si>
  <si>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</si>
  <si>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</si>
  <si>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</si>
  <si>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</si>
  <si>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</si>
  <si>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</si>
  <si>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</si>
  <si>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</si>
  <si>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</si>
  <si>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</si>
  <si>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</si>
  <si>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</si>
  <si>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</si>
  <si>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</si>
  <si>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</si>
  <si>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</si>
  <si>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</si>
  <si>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</si>
  <si>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</si>
  <si>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</si>
  <si>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</si>
  <si>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</si>
  <si>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</si>
  <si>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</si>
  <si>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</si>
  <si>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</si>
  <si>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</si>
  <si>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</si>
  <si>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</si>
  <si>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</si>
  <si>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</si>
  <si>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</si>
  <si>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</si>
  <si>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</si>
  <si>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</si>
  <si>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</si>
  <si>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</si>
  <si>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</si>
  <si>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</si>
  <si>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</si>
  <si>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</si>
  <si>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</si>
  <si>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</si>
  <si>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</si>
  <si>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</si>
  <si>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</si>
  <si>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</si>
  <si>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</si>
  <si>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</si>
  <si>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</si>
  <si>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</si>
  <si>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</si>
  <si>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</si>
  <si>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</si>
  <si>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</si>
  <si>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</si>
  <si>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</si>
  <si>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</si>
  <si>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</si>
  <si>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</si>
  <si>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</si>
  <si>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</si>
  <si>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</si>
  <si>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</si>
  <si>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</si>
  <si>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</si>
  <si>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</si>
  <si>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</si>
  <si>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</si>
  <si>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</si>
  <si>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</si>
  <si>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</si>
  <si>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</si>
  <si>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</si>
  <si>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</si>
  <si>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</si>
  <si>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</si>
  <si>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</si>
  <si>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</si>
  <si>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</si>
  <si>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</si>
  <si>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</si>
  <si>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</si>
  <si>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</si>
  <si>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</si>
  <si>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</si>
  <si>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</si>
  <si>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</si>
  <si>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</si>
  <si>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</si>
  <si>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</si>
  <si>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</si>
  <si>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</si>
  <si>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</si>
  <si>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</si>
  <si>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</si>
  <si>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</si>
  <si>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</si>
  <si>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</si>
  <si>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</si>
  <si>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</si>
  <si>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</si>
  <si>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</si>
  <si>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</si>
  <si>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</si>
  <si>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</si>
  <si>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</si>
  <si>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</si>
  <si>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</si>
  <si>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</si>
  <si>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</si>
  <si>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</si>
  <si>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</si>
  <si>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</si>
  <si>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</si>
  <si>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</si>
  <si>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</si>
  <si>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</si>
  <si>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</si>
  <si>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</si>
  <si>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</si>
  <si>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</si>
  <si>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</si>
  <si>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</si>
  <si>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</si>
  <si>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</si>
  <si>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</si>
  <si>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</si>
  <si>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</si>
  <si>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</si>
  <si>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</si>
  <si>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</si>
  <si>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</si>
  <si>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</si>
  <si>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</si>
  <si>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</si>
  <si>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</si>
  <si>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</si>
  <si>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</si>
  <si>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</si>
  <si>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</si>
  <si>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</si>
  <si>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</si>
  <si>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</si>
  <si>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</si>
  <si>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</si>
  <si>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</si>
  <si>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</si>
  <si>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</si>
  <si>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</si>
  <si>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</si>
  <si>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</si>
  <si>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</si>
  <si>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</si>
  <si>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</si>
  <si>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</si>
  <si>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</si>
  <si>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</si>
  <si>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</si>
  <si>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</si>
  <si>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</si>
  <si>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</si>
  <si>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</si>
  <si>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</si>
  <si>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</si>
  <si>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</si>
  <si>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</si>
  <si>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</si>
  <si>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</si>
  <si>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</si>
  <si>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</si>
  <si>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</si>
  <si>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</si>
  <si>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</si>
  <si>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</si>
  <si>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</si>
  <si>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</si>
  <si>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</si>
  <si>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</si>
  <si>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</si>
  <si>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</si>
  <si>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</si>
  <si>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</si>
  <si>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</si>
  <si>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</si>
  <si>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</si>
  <si>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</si>
  <si>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</si>
  <si>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</si>
  <si>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</si>
  <si>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</si>
  <si>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</si>
  <si>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</si>
  <si>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</si>
  <si>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</si>
  <si>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</si>
  <si>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</si>
  <si>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</si>
  <si>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</si>
  <si>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</si>
  <si>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</si>
  <si>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</si>
  <si>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</si>
  <si>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</si>
  <si>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</si>
  <si>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</si>
  <si>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</si>
  <si>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</si>
  <si>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</si>
  <si>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</si>
  <si>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</si>
  <si>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</si>
  <si>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</si>
  <si>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</si>
  <si>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</si>
  <si>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</si>
  <si>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</si>
  <si>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</si>
  <si>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</si>
  <si>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</si>
  <si>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</si>
  <si>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</si>
  <si>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</si>
  <si>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</si>
  <si>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</si>
  <si>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</si>
  <si>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</si>
  <si>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</si>
  <si>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</si>
  <si>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</si>
  <si>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</si>
  <si>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</si>
  <si>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</si>
  <si>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</si>
  <si>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</si>
  <si>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</si>
  <si>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</si>
  <si>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</si>
  <si>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</si>
  <si>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</si>
  <si>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</si>
  <si>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</si>
  <si>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</si>
  <si>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</si>
  <si>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</si>
  <si>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</si>
  <si>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</si>
  <si>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</si>
  <si>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</si>
  <si>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</si>
  <si>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</si>
  <si>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</si>
  <si>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</si>
  <si>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</si>
  <si>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</si>
  <si>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</si>
  <si>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</si>
  <si>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</si>
  <si>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</si>
  <si>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</si>
  <si>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</si>
  <si>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</si>
  <si>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</si>
  <si>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</si>
  <si>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</si>
  <si>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</si>
  <si>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</si>
  <si>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</si>
  <si>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</si>
  <si>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</si>
  <si>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</si>
  <si>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</si>
  <si>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</si>
  <si>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</si>
  <si>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</si>
  <si>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</si>
  <si>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</si>
  <si>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</si>
  <si>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</si>
  <si>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</si>
  <si>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</si>
  <si>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</si>
  <si>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</si>
  <si>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</si>
  <si>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</si>
  <si>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</si>
  <si>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</si>
  <si>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</si>
  <si>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</si>
  <si>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</si>
  <si>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</si>
  <si>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</si>
  <si>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</si>
  <si>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</si>
  <si>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</si>
  <si>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</si>
  <si>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</si>
  <si>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</si>
  <si>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</si>
  <si>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</si>
  <si>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</si>
  <si>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</si>
  <si>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</si>
  <si>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</si>
  <si>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</si>
  <si>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</si>
  <si>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</si>
  <si>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</si>
  <si>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</si>
  <si>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</si>
  <si>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</si>
  <si>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</si>
  <si>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</si>
  <si>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</si>
  <si>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</si>
  <si>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</si>
  <si>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</si>
  <si>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</si>
  <si>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</si>
  <si>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</si>
  <si>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</si>
  <si>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</si>
  <si>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</si>
  <si>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</si>
  <si>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</si>
  <si>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</si>
  <si>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</si>
  <si>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</si>
  <si>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</si>
  <si>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</si>
  <si>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</si>
  <si>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</si>
  <si>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</si>
  <si>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</si>
  <si>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</si>
  <si>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</si>
  <si>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</si>
  <si>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</si>
  <si>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</si>
  <si>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</si>
  <si>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</si>
  <si>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</si>
  <si>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</si>
  <si>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</si>
  <si>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</si>
  <si>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</si>
  <si>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</si>
  <si>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</si>
  <si>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</si>
  <si>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</si>
  <si>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</si>
  <si>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</si>
  <si>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</si>
  <si>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</si>
  <si>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</si>
  <si>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</si>
  <si>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</si>
  <si>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</si>
  <si>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</si>
  <si>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</si>
  <si>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</si>
  <si>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</si>
  <si>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</si>
  <si>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</si>
  <si>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</si>
  <si>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</si>
  <si>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</si>
  <si>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</si>
  <si>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</si>
  <si>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</si>
  <si>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</si>
  <si>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</si>
  <si>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</si>
  <si>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</si>
  <si>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</si>
  <si>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</si>
  <si>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</si>
  <si>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</si>
  <si>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</si>
  <si>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</si>
  <si>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</si>
  <si>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</si>
  <si>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</si>
  <si>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</si>
  <si>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</si>
  <si>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</si>
  <si>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</si>
  <si>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</si>
  <si>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</si>
  <si>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</si>
  <si>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</si>
  <si>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</si>
  <si>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</si>
  <si>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</si>
  <si>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</si>
  <si>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</si>
  <si>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</si>
  <si>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</si>
  <si>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</si>
  <si>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</si>
  <si>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</si>
  <si>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</si>
  <si>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</si>
  <si>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</si>
  <si>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</si>
  <si>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</si>
  <si>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</si>
  <si>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</si>
  <si>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</si>
  <si>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</si>
  <si>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</si>
  <si>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</si>
  <si>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</si>
  <si>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</si>
  <si>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</si>
  <si>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</si>
  <si>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</si>
  <si>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</si>
  <si>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</si>
  <si>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</si>
  <si>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</si>
  <si>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</si>
  <si>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</si>
  <si>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</si>
  <si>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</si>
  <si>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</si>
  <si>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</si>
  <si>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</si>
  <si>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</si>
  <si>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</si>
  <si>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</si>
  <si>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</si>
  <si>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</si>
  <si>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</si>
  <si>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</si>
  <si>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</si>
  <si>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</si>
  <si>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</si>
  <si>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</si>
  <si>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</si>
  <si>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</si>
  <si>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</si>
  <si>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</si>
  <si>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</si>
  <si>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</si>
  <si>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</si>
  <si>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</si>
  <si>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</si>
  <si>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</si>
  <si>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</si>
  <si>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</si>
  <si>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</si>
  <si>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</si>
  <si>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</si>
  <si>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</si>
  <si>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</si>
  <si>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</si>
  <si>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</si>
  <si>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</si>
  <si>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</si>
  <si>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</si>
  <si>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</si>
  <si>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</si>
  <si>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</si>
  <si>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</si>
  <si>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</si>
  <si>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</si>
  <si>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</si>
  <si>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</si>
  <si>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</si>
  <si>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</si>
  <si>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</si>
  <si>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</si>
  <si>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</si>
  <si>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</si>
  <si>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</si>
  <si>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</si>
  <si>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</si>
  <si>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</si>
  <si>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</si>
  <si>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</si>
  <si>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</si>
  <si>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</si>
  <si>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</si>
  <si>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</si>
  <si>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</si>
  <si>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</si>
  <si>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</si>
  <si>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</si>
  <si>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</si>
  <si>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</si>
  <si>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</si>
  <si>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</si>
  <si>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</si>
  <si>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</si>
  <si>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</si>
  <si>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</si>
  <si>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</si>
  <si>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</si>
  <si>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</si>
  <si>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</si>
  <si>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</si>
  <si>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</si>
  <si>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</si>
  <si>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</si>
  <si>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</si>
  <si>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</si>
  <si>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</si>
  <si>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</si>
  <si>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</si>
  <si>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</si>
  <si>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</si>
  <si>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</si>
  <si>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</si>
  <si>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</si>
  <si>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</si>
  <si>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</si>
  <si>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</si>
  <si>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</si>
  <si>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</si>
  <si>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</si>
  <si>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</si>
  <si>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</si>
  <si>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</si>
  <si>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</si>
  <si>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</si>
  <si>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</si>
  <si>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</si>
  <si>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</si>
  <si>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</si>
  <si>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</si>
  <si>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</si>
  <si>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</si>
  <si>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</si>
  <si>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</si>
  <si>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</si>
  <si>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</si>
  <si>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</si>
  <si>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</si>
  <si>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</si>
  <si>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</si>
  <si>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</si>
  <si>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</si>
  <si>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</si>
  <si>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</si>
  <si>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</si>
  <si>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</si>
  <si>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</si>
  <si>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</si>
  <si>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</si>
  <si>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</si>
  <si>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</si>
  <si>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</si>
  <si>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</si>
  <si>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</si>
  <si>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</si>
  <si>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</si>
  <si>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</si>
  <si>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</si>
  <si>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</si>
  <si>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</si>
  <si>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</si>
  <si>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</si>
  <si>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</si>
  <si>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</si>
  <si>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</si>
  <si>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</si>
  <si>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</si>
  <si>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</si>
  <si>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</si>
  <si>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</si>
  <si>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</si>
  <si>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</si>
  <si>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</si>
  <si>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</si>
  <si>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</si>
  <si>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</si>
  <si>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</si>
  <si>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</si>
  <si>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</si>
  <si>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</si>
  <si>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</si>
  <si>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</si>
  <si>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</si>
  <si>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</si>
  <si>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</si>
  <si>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</si>
  <si>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</si>
  <si>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</si>
  <si>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</si>
  <si>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</si>
  <si>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</si>
  <si>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</si>
  <si>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</si>
  <si>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</si>
  <si>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</si>
  <si>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</si>
  <si>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</si>
  <si>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</si>
  <si>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</si>
  <si>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</si>
  <si>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</si>
  <si>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</si>
  <si>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</si>
  <si>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</si>
  <si>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</si>
  <si>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</si>
  <si>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</si>
  <si>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</si>
  <si>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</si>
  <si>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</si>
  <si>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</si>
  <si>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</si>
  <si>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</si>
  <si>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</si>
  <si>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</si>
  <si>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</si>
  <si>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</si>
  <si>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</si>
  <si>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</si>
  <si>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</si>
  <si>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</si>
  <si>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</si>
  <si>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</si>
  <si>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</si>
  <si>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</si>
  <si>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</si>
  <si>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</si>
  <si>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</si>
  <si>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</si>
  <si>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</si>
  <si>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</si>
  <si>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</si>
  <si>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</si>
  <si>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</si>
  <si>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</si>
  <si>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</si>
  <si>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</si>
  <si>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</si>
  <si>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</si>
  <si>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</si>
  <si>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</si>
  <si>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</si>
  <si>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</si>
  <si>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</si>
  <si>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</si>
  <si>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</si>
  <si>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</si>
  <si>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</si>
  <si>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</si>
  <si>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</si>
  <si>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</si>
  <si>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</si>
  <si>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</si>
  <si>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</si>
  <si>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</si>
  <si>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</si>
  <si>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</si>
  <si>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</si>
  <si>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</si>
  <si>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</si>
  <si>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</si>
  <si>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</si>
  <si>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</si>
  <si>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</si>
  <si>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</si>
  <si>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</si>
  <si>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</si>
  <si>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</si>
  <si>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</si>
  <si>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</si>
  <si>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</si>
  <si>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</si>
  <si>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</si>
  <si>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</si>
  <si>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</si>
  <si>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</si>
  <si>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</si>
  <si>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</si>
  <si>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</si>
  <si>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</si>
  <si>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</si>
  <si>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</si>
  <si>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</si>
  <si>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</si>
  <si>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</si>
  <si>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</si>
  <si>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</si>
  <si>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</si>
  <si>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</si>
  <si>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</si>
  <si>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</si>
  <si>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</si>
  <si>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</si>
  <si>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</si>
  <si>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</si>
  <si>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</si>
  <si>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</si>
  <si>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</si>
  <si>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</si>
  <si>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</si>
  <si>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</si>
  <si>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</si>
  <si>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</si>
  <si>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</si>
  <si>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</si>
  <si>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</si>
  <si>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</si>
  <si>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</si>
  <si>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</si>
  <si>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</si>
  <si>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</si>
  <si>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</si>
  <si>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</si>
  <si>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</si>
  <si>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</si>
  <si>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</si>
  <si>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</si>
  <si>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</si>
  <si>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</si>
  <si>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</si>
  <si>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</si>
  <si>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</si>
  <si>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</si>
  <si>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</si>
  <si>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</si>
  <si>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</si>
  <si>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</si>
  <si>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</si>
  <si>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</si>
  <si>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</si>
  <si>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</si>
  <si>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</si>
  <si>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</si>
  <si>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</si>
  <si>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</si>
  <si>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</si>
  <si>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</si>
  <si>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</si>
  <si>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</si>
  <si>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</si>
  <si>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</si>
  <si>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</si>
  <si>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</si>
  <si>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</si>
  <si>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</si>
  <si>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</si>
  <si>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</si>
  <si>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</si>
  <si>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</si>
  <si>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</si>
  <si>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</si>
  <si>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</si>
  <si>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</si>
  <si>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</si>
  <si>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</si>
  <si>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</si>
  <si>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</si>
  <si>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</si>
  <si>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</si>
  <si>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</si>
  <si>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</si>
  <si>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</si>
  <si>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</si>
  <si>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</si>
  <si>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</si>
  <si>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</si>
  <si>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</si>
  <si>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</si>
  <si>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</si>
  <si>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</si>
  <si>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</si>
  <si>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</si>
  <si>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</si>
  <si>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</si>
  <si>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</si>
  <si>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</si>
  <si>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</si>
  <si>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</si>
  <si>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</si>
  <si>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</si>
  <si>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</si>
  <si>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</si>
  <si>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</si>
  <si>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</si>
  <si>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</si>
  <si>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</si>
  <si>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</si>
  <si>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</si>
  <si>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</si>
  <si>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</si>
  <si>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</si>
  <si>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</si>
  <si>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</si>
  <si>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</si>
  <si>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</si>
  <si>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</si>
  <si>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</si>
  <si>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</si>
  <si>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</si>
  <si>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</si>
  <si>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</si>
  <si>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</si>
  <si>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</si>
  <si>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</si>
  <si>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</si>
  <si>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</si>
  <si>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</si>
  <si>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</si>
  <si>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</si>
  <si>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</si>
  <si>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</si>
  <si>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</si>
  <si>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</si>
  <si>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</si>
  <si>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</si>
  <si>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</si>
  <si>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</si>
  <si>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</si>
  <si>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</si>
  <si>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</si>
  <si>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</si>
  <si>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</si>
  <si>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</si>
  <si>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</si>
  <si>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</si>
  <si>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</si>
  <si>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</si>
  <si>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</si>
  <si>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</si>
  <si>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</si>
  <si>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</si>
  <si>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</si>
  <si>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</si>
  <si>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</si>
  <si>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</si>
  <si>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</si>
  <si>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</si>
  <si>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</si>
  <si>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</si>
  <si>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</si>
  <si>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</si>
  <si>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</si>
  <si>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</si>
  <si>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</si>
  <si>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</si>
  <si>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</si>
  <si>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</si>
  <si>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</si>
  <si>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</si>
  <si>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</si>
  <si>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</si>
  <si>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</si>
  <si>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</si>
  <si>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</si>
  <si>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</si>
  <si>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</si>
  <si>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</si>
  <si>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</si>
  <si>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</si>
  <si>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</si>
  <si>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</si>
  <si>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</si>
  <si>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</si>
  <si>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</si>
  <si>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</si>
  <si>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</si>
  <si>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</si>
  <si>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</si>
  <si>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</si>
  <si>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</si>
  <si>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</si>
  <si>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</si>
  <si>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</si>
  <si>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</si>
  <si>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</si>
  <si>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</si>
  <si>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</si>
  <si>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</si>
  <si>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</si>
  <si>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</si>
  <si>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</si>
  <si>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</si>
  <si>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</si>
  <si>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</si>
  <si>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</si>
  <si>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</si>
  <si>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</si>
  <si>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</si>
  <si>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</si>
  <si>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</si>
  <si>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</si>
  <si>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</si>
  <si>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</si>
  <si>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</si>
  <si>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</si>
  <si>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</si>
  <si>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</si>
  <si>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</si>
  <si>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</si>
  <si>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</si>
  <si>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</si>
  <si>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</si>
  <si>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</si>
  <si>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</si>
  <si>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</si>
  <si>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</si>
  <si>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</si>
  <si>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</si>
  <si>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</si>
  <si>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</si>
  <si>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</si>
  <si>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</si>
  <si>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</si>
  <si>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</si>
  <si>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</si>
  <si>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</si>
  <si>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</si>
  <si>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</si>
  <si>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</si>
  <si>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</si>
  <si>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</si>
  <si>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</si>
  <si>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</si>
  <si>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</si>
  <si>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</si>
  <si>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</si>
  <si>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</si>
  <si>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</si>
  <si>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</si>
  <si>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</si>
  <si>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</si>
  <si>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</si>
  <si>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</si>
  <si>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</si>
  <si>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</si>
  <si>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</si>
  <si>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</si>
  <si>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</si>
  <si>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</si>
  <si>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</si>
  <si>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</si>
  <si>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</si>
  <si>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</si>
  <si>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</si>
  <si>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</si>
  <si>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</si>
  <si>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</si>
  <si>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</si>
  <si>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</si>
  <si>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</si>
  <si>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</si>
  <si>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</si>
  <si>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</si>
  <si>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</si>
  <si>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</si>
  <si>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</si>
  <si>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</si>
  <si>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</si>
  <si>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</si>
  <si>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</si>
  <si>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</si>
  <si>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</si>
  <si>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</si>
  <si>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</si>
  <si>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</si>
  <si>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</si>
  <si>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</si>
  <si>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</si>
  <si>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</si>
  <si>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</si>
  <si>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</si>
  <si>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</si>
  <si>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</si>
  <si>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</si>
  <si>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</si>
  <si>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</si>
  <si>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</si>
  <si>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</si>
  <si>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</si>
  <si>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</si>
  <si>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</si>
  <si>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</si>
  <si>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</si>
  <si>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</si>
  <si>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</si>
  <si>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</si>
  <si>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</si>
  <si>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</si>
  <si>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</si>
  <si>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</si>
  <si>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</si>
  <si>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</si>
  <si>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</si>
  <si>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</si>
  <si>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</si>
  <si>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</si>
  <si>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</si>
  <si>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</si>
  <si>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</si>
  <si>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</si>
  <si>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</si>
  <si>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</si>
  <si>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</si>
  <si>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</si>
  <si>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</si>
  <si>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</si>
  <si>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</si>
  <si>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</si>
  <si>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</si>
  <si>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</si>
  <si>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</si>
  <si>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</si>
  <si>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</si>
  <si>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</si>
  <si>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</si>
  <si>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</si>
  <si>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</si>
  <si>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</si>
  <si>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</si>
  <si>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</si>
  <si>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</si>
  <si>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</si>
  <si>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</si>
  <si>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</si>
  <si>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</si>
  <si>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</si>
  <si>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</si>
  <si>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</si>
  <si>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</si>
  <si>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</si>
  <si>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</si>
  <si>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</si>
  <si>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</si>
  <si>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</si>
  <si>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</si>
  <si>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</si>
  <si>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</si>
  <si>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</si>
  <si>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</si>
  <si>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</si>
  <si>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</si>
  <si>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</si>
  <si>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</si>
  <si>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</si>
  <si>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</si>
  <si>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</si>
  <si>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</si>
  <si>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</si>
  <si>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</si>
  <si>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</si>
  <si>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</si>
  <si>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</si>
  <si>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</si>
  <si>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</si>
  <si>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</si>
  <si>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</si>
  <si>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</si>
  <si>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</si>
  <si>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</si>
  <si>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</si>
  <si>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</si>
  <si>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</si>
  <si>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</si>
  <si>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</si>
  <si>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</si>
  <si>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</si>
  <si>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</si>
  <si>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</si>
  <si>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</si>
  <si>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</si>
  <si>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</si>
  <si>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</si>
  <si>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</si>
  <si>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</si>
  <si>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</si>
  <si>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</si>
  <si>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</si>
  <si>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</si>
  <si>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</si>
  <si>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</si>
  <si>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</si>
  <si>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</si>
  <si>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</si>
  <si>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</si>
  <si>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</si>
  <si>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</si>
  <si>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</si>
  <si>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</si>
  <si>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</si>
  <si>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</si>
  <si>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</si>
  <si>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</si>
  <si>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</si>
  <si>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</si>
  <si>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</si>
  <si>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</si>
  <si>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</si>
  <si>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</si>
  <si>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</si>
  <si>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</si>
  <si>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</si>
  <si>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</si>
  <si>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</si>
  <si>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</si>
  <si>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</si>
  <si>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</si>
  <si>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</si>
  <si>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</si>
  <si>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</si>
  <si>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</si>
  <si>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</si>
  <si>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</si>
  <si>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</si>
  <si>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</si>
  <si>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</si>
  <si>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</si>
  <si>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</si>
  <si>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</si>
  <si>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</si>
  <si>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</si>
  <si>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</si>
  <si>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</si>
  <si>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</si>
  <si>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</si>
  <si>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</si>
  <si>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</si>
  <si>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</si>
  <si>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</si>
  <si>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</si>
  <si>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</si>
  <si>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</si>
  <si>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</si>
  <si>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</si>
  <si>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</si>
  <si>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</si>
  <si>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</si>
  <si>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</si>
  <si>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</si>
  <si>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</si>
  <si>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</si>
  <si>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</si>
  <si>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</si>
  <si>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</si>
  <si>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</si>
  <si>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</si>
  <si>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</si>
  <si>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</si>
  <si>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</si>
  <si>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</si>
  <si>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</si>
  <si>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</si>
  <si>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</si>
  <si>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</si>
  <si>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</si>
  <si>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</si>
  <si>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</si>
  <si>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</si>
  <si>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</si>
  <si>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</si>
  <si>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</si>
  <si>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</si>
  <si>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</si>
  <si>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</si>
  <si>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</si>
  <si>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</si>
  <si>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</si>
  <si>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</si>
  <si>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</si>
  <si>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</si>
  <si>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</si>
  <si>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</si>
  <si>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</si>
  <si>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</si>
  <si>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</si>
  <si>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</si>
  <si>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</si>
  <si>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</si>
  <si>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</si>
  <si>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</si>
  <si>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</si>
  <si>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</si>
  <si>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</si>
  <si>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</si>
  <si>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</si>
  <si>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</si>
  <si>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</si>
  <si>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</si>
  <si>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</si>
  <si>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</si>
  <si>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</si>
  <si>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</si>
  <si>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</si>
  <si>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</si>
  <si>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</si>
  <si>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</si>
  <si>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</si>
  <si>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</si>
  <si>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</si>
  <si>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</si>
  <si>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</si>
  <si>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</si>
  <si>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</si>
  <si>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</si>
  <si>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</si>
  <si>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</si>
  <si>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</si>
  <si>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</si>
  <si>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</si>
  <si>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</si>
  <si>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</si>
  <si>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</si>
  <si>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</si>
  <si>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</si>
  <si>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</si>
  <si>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</si>
  <si>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</si>
  <si>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</si>
  <si>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</si>
  <si>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</si>
  <si>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</si>
  <si>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</si>
  <si>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</si>
  <si>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</si>
  <si>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</si>
  <si>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</si>
  <si>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</si>
  <si>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</si>
  <si>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</si>
  <si>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</si>
  <si>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</si>
  <si>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</si>
  <si>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</si>
  <si>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</si>
  <si>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</si>
  <si>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</si>
  <si>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</si>
  <si>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</si>
  <si>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</si>
  <si>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</si>
  <si>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</si>
  <si>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</si>
  <si>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</si>
  <si>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</si>
  <si>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</si>
  <si>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</si>
  <si>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</si>
  <si>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</si>
  <si>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</si>
  <si>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</si>
  <si>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</si>
  <si>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</si>
  <si>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</si>
  <si>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</si>
  <si>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</si>
  <si>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</si>
  <si>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</si>
  <si>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</si>
  <si>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</si>
  <si>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</si>
  <si>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</si>
  <si>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</si>
  <si>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</si>
  <si>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</si>
  <si>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</si>
  <si>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</si>
  <si>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</si>
  <si>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</si>
  <si>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</si>
  <si>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</si>
  <si>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</si>
  <si>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</si>
  <si>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</si>
  <si>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</si>
  <si>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</si>
  <si>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</si>
  <si>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</si>
  <si>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</si>
  <si>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</si>
  <si>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</si>
  <si>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</si>
  <si>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</si>
  <si>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</si>
  <si>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</si>
  <si>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</si>
  <si>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</si>
  <si>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</si>
  <si>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</si>
  <si>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</si>
  <si>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</si>
  <si>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</si>
  <si>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</si>
  <si>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</si>
  <si>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</si>
  <si>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</si>
  <si>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</si>
  <si>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</si>
  <si>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</si>
  <si>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</si>
  <si>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</si>
  <si>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</si>
  <si>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</si>
  <si>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</si>
  <si>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</si>
  <si>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</si>
  <si>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</si>
  <si>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</si>
  <si>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</si>
  <si>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</si>
  <si>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</si>
  <si>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</si>
  <si>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</si>
  <si>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</si>
  <si>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</si>
  <si>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</si>
  <si>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</si>
  <si>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</si>
  <si>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</si>
  <si>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</si>
  <si>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</si>
  <si>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</si>
  <si>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</si>
  <si>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</si>
  <si>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</si>
  <si>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</si>
  <si>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</si>
  <si>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</si>
  <si>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</si>
  <si>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</si>
  <si>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</si>
  <si>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</si>
  <si>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</si>
  <si>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</si>
  <si>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</si>
  <si>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</si>
  <si>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</si>
  <si>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</si>
  <si>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</si>
  <si>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</si>
  <si>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</si>
  <si>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</si>
  <si>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</si>
  <si>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</si>
  <si>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</si>
  <si>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</si>
  <si>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</si>
  <si>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</si>
  <si>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</si>
  <si>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</si>
  <si>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</si>
  <si>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</si>
  <si>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</si>
  <si>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</si>
  <si>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</si>
  <si>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</si>
  <si>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</si>
  <si>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</si>
  <si>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</si>
  <si>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</si>
  <si>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</si>
  <si>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</si>
  <si>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</si>
  <si>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</si>
  <si>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</si>
  <si>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</si>
  <si>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</si>
  <si>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</si>
  <si>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</si>
  <si>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</si>
  <si>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</si>
  <si>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</si>
  <si>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</si>
  <si>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</si>
  <si>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</si>
  <si>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</si>
  <si>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</si>
  <si>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</si>
  <si>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</si>
  <si>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</si>
  <si>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</si>
  <si>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</si>
  <si>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</si>
  <si>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</si>
  <si>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</si>
  <si>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</si>
  <si>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</si>
  <si>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</si>
  <si>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</si>
  <si>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</si>
  <si>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</si>
  <si>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</si>
  <si>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</si>
  <si>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</si>
  <si>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</si>
  <si>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</si>
  <si>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</si>
  <si>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</si>
  <si>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</si>
  <si>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</si>
  <si>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</si>
  <si>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</si>
  <si>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</si>
  <si>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</si>
  <si>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</si>
  <si>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</si>
  <si>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</si>
  <si>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</si>
  <si>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</si>
  <si>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</si>
  <si>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</si>
  <si>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</si>
  <si>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</si>
  <si>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</si>
  <si>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</si>
  <si>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</si>
  <si>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</si>
  <si>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</si>
  <si>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</si>
  <si>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</si>
  <si>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</si>
  <si>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</si>
  <si>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</si>
  <si>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</si>
  <si>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</si>
  <si>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</si>
  <si>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</si>
  <si>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</si>
  <si>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</si>
  <si>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</si>
  <si>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</si>
  <si>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</si>
  <si>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</si>
  <si>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</si>
  <si>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</si>
  <si>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</si>
  <si>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</si>
  <si>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</si>
  <si>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</si>
  <si>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</si>
  <si>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</si>
  <si>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</si>
  <si>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</si>
  <si>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</si>
  <si>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</si>
  <si>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</si>
  <si>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</si>
  <si>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</si>
  <si>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</si>
  <si>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</si>
  <si>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</si>
  <si>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</si>
  <si>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</si>
  <si>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</si>
  <si>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</si>
  <si>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</si>
  <si>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</si>
  <si>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</si>
  <si>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</si>
  <si>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</si>
  <si>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</si>
  <si>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</si>
  <si>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</si>
  <si>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</si>
  <si>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</si>
  <si>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</si>
  <si>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</si>
  <si>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</si>
  <si>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</si>
  <si>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</si>
  <si>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</si>
  <si>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</si>
  <si>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</si>
  <si>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</si>
  <si>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</si>
  <si>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</si>
  <si>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</si>
  <si>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</si>
  <si>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</si>
  <si>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</si>
  <si>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</si>
  <si>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</si>
  <si>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</si>
  <si>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</si>
  <si>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</si>
  <si>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</si>
  <si>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</si>
  <si>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</si>
  <si>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</si>
  <si>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</si>
  <si>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</si>
  <si>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</si>
  <si>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</si>
  <si>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</si>
  <si>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</si>
  <si>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</si>
  <si>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</si>
  <si>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</si>
  <si>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</si>
  <si>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</si>
  <si>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</si>
  <si>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</si>
  <si>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</si>
  <si>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</si>
  <si>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</si>
  <si>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</si>
  <si>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</si>
  <si>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</si>
  <si>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</si>
  <si>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</si>
  <si>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</si>
  <si>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</si>
  <si>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</si>
  <si>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</si>
  <si>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</si>
  <si>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</si>
  <si>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</si>
  <si>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</si>
  <si>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</si>
  <si>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</si>
  <si>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</si>
  <si>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</si>
  <si>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</si>
  <si>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</si>
  <si>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</si>
  <si>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</si>
  <si>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</si>
  <si>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</si>
  <si>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</si>
  <si>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</si>
  <si>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</si>
  <si>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</si>
  <si>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</si>
  <si>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</si>
  <si>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</si>
  <si>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</si>
  <si>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</si>
  <si>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</si>
  <si>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</si>
  <si>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</si>
  <si>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</si>
  <si>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</si>
  <si>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</si>
  <si>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</si>
  <si>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</si>
  <si>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</si>
  <si>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</si>
  <si>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</si>
  <si>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</si>
  <si>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</si>
  <si>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</si>
  <si>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</si>
  <si>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</si>
  <si>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</si>
  <si>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</si>
  <si>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</si>
  <si>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</si>
  <si>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</si>
  <si>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</si>
  <si>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</si>
  <si>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</si>
  <si>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</si>
  <si>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</si>
  <si>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</si>
  <si>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</si>
  <si>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</si>
  <si>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</si>
  <si>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</si>
  <si>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</si>
  <si>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</si>
  <si>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</si>
  <si>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</si>
  <si>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</si>
  <si>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</si>
  <si>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</si>
  <si>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</si>
  <si>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</si>
  <si>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</si>
  <si>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</si>
  <si>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</si>
  <si>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</si>
  <si>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</si>
  <si>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</si>
  <si>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</si>
  <si>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</si>
  <si>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</si>
  <si>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</si>
  <si>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</si>
  <si>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</si>
  <si>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</si>
  <si>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</si>
  <si>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</si>
  <si>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</si>
  <si>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</si>
  <si>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</si>
  <si>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</si>
  <si>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</si>
  <si>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</si>
  <si>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</si>
  <si>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</si>
  <si>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</si>
  <si>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</si>
  <si>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</si>
  <si>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</si>
  <si>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</si>
  <si>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</si>
  <si>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</si>
  <si>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</si>
  <si>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</si>
  <si>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</si>
  <si>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</si>
  <si>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</si>
  <si>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</si>
  <si>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</si>
  <si>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</si>
  <si>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</si>
  <si>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</si>
  <si>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</si>
  <si>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</si>
  <si>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</si>
  <si>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</si>
  <si>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</si>
  <si>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</si>
  <si>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</si>
  <si>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</si>
  <si>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</si>
  <si>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</si>
  <si>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</si>
  <si>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</si>
  <si>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</si>
  <si>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</si>
  <si>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</si>
  <si>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</si>
  <si>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</si>
  <si>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</si>
  <si>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</si>
  <si>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</si>
  <si>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</si>
  <si>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</si>
  <si>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</si>
  <si>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</si>
  <si>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</si>
  <si>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</si>
  <si>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</si>
  <si>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</si>
  <si>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</si>
  <si>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</si>
  <si>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</si>
  <si>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</si>
  <si>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</si>
  <si>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</si>
  <si>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</si>
  <si>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</si>
  <si>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</si>
  <si>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</si>
  <si>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</si>
  <si>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</si>
  <si>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</si>
  <si>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</si>
  <si>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</si>
  <si>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</si>
  <si>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</si>
  <si>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</si>
  <si>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</si>
  <si>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</si>
  <si>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</si>
  <si>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</si>
  <si>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</si>
  <si>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</si>
  <si>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</si>
  <si>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</si>
  <si>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</si>
  <si>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</si>
  <si>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</si>
  <si>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</si>
  <si>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</si>
  <si>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</si>
  <si>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</si>
  <si>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</si>
  <si>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</si>
  <si>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</si>
  <si>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</si>
  <si>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</si>
  <si>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</si>
  <si>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</si>
  <si>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</si>
  <si>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</si>
  <si>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</si>
  <si>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</si>
  <si>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</si>
  <si>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</si>
  <si>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</si>
  <si>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</si>
  <si>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</si>
  <si>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</si>
  <si>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</si>
  <si>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</si>
  <si>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</si>
  <si>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</si>
  <si>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</si>
  <si>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</si>
  <si>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</si>
  <si>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</si>
  <si>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</si>
  <si>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</si>
  <si>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</si>
  <si>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</si>
  <si>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</si>
  <si>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</si>
  <si>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</si>
  <si>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</si>
  <si>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</si>
  <si>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</si>
  <si>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</si>
  <si>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</si>
  <si>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</si>
  <si>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</si>
  <si>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</si>
  <si>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</si>
  <si>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</si>
  <si>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</si>
  <si>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</si>
  <si>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</si>
  <si>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</si>
  <si>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</si>
  <si>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</si>
  <si>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</si>
  <si>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</si>
  <si>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</si>
  <si>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</si>
  <si>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</si>
  <si>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</si>
  <si>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</si>
  <si>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</si>
  <si>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</si>
  <si>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</si>
  <si>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</si>
  <si>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</si>
  <si>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</si>
  <si>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</si>
  <si>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</si>
  <si>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</si>
  <si>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</si>
  <si>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</si>
  <si>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</si>
  <si>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</si>
  <si>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</si>
  <si>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</si>
  <si>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</si>
  <si>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</si>
  <si>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</si>
  <si>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</si>
  <si>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</si>
  <si>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</si>
  <si>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</si>
  <si>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</si>
  <si>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</si>
  <si>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</si>
  <si>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</si>
  <si>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</si>
  <si>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</si>
  <si>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</si>
  <si>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</si>
  <si>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</si>
  <si>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</si>
  <si>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</si>
  <si>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</si>
  <si>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</si>
  <si>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</si>
  <si>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</si>
  <si>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</si>
  <si>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</si>
  <si>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</si>
  <si>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</si>
  <si>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</si>
  <si>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</si>
  <si>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</si>
  <si>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</si>
  <si>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</si>
  <si>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</si>
  <si>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</si>
  <si>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</si>
  <si>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</si>
  <si>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</si>
  <si>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</si>
  <si>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</si>
  <si>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</si>
  <si>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</si>
  <si>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</si>
  <si>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</si>
  <si>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</si>
  <si>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</si>
  <si>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</si>
  <si>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</si>
  <si>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</si>
  <si>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</si>
  <si>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</si>
  <si>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</si>
  <si>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</si>
  <si>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</si>
  <si>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</si>
  <si>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</si>
  <si>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</si>
  <si>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</si>
  <si>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</si>
  <si>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</si>
  <si>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</si>
  <si>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</si>
  <si>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</si>
  <si>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</si>
  <si>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</si>
  <si>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</si>
  <si>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</si>
  <si>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</si>
  <si>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</si>
  <si>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</si>
  <si>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</si>
  <si>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</si>
  <si>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</si>
  <si>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</si>
  <si>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</si>
  <si>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</si>
  <si>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</si>
  <si>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</si>
  <si>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</si>
  <si>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</si>
  <si>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</si>
  <si>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</si>
  <si>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</si>
  <si>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</si>
  <si>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</si>
  <si>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</si>
  <si>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</si>
  <si>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</si>
  <si>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</si>
  <si>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</si>
  <si>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</si>
  <si>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</si>
  <si>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</si>
  <si>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</si>
  <si>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</si>
  <si>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</si>
  <si>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</si>
  <si>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</si>
  <si>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</si>
  <si>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</si>
  <si>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</si>
  <si>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</si>
  <si>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</si>
  <si>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</si>
  <si>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</si>
  <si>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</si>
  <si>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</si>
  <si>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</si>
  <si>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</si>
  <si>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</si>
  <si>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</si>
  <si>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</si>
  <si>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</si>
  <si>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</si>
  <si>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</si>
  <si>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</si>
  <si>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</si>
  <si>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</si>
  <si>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</si>
  <si>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</si>
  <si>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</si>
  <si>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</si>
  <si>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</si>
  <si>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</si>
  <si>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</si>
  <si>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</si>
  <si>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</si>
  <si>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</si>
  <si>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</si>
  <si>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</si>
  <si>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</si>
  <si>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</si>
  <si>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</si>
  <si>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</si>
  <si>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</si>
  <si>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</si>
  <si>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</si>
  <si>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</si>
  <si>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</si>
  <si>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</si>
  <si>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</si>
  <si>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</si>
  <si>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</si>
  <si>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</si>
  <si>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</si>
  <si>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</si>
  <si>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</si>
  <si>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</si>
  <si>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</si>
  <si>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</si>
  <si>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</si>
  <si>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</si>
  <si>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</si>
  <si>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</si>
  <si>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</si>
  <si>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</si>
  <si>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</si>
  <si>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</si>
  <si>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</si>
  <si>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</si>
  <si>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</si>
  <si>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</si>
  <si>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</si>
  <si>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</si>
  <si>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</si>
  <si>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</si>
  <si>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</si>
  <si>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</si>
  <si>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</si>
  <si>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</si>
  <si>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</si>
  <si>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</si>
  <si>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</si>
  <si>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</si>
  <si>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</si>
  <si>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</si>
  <si>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</si>
  <si>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</si>
  <si>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</si>
  <si>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</si>
  <si>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</si>
  <si>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</si>
  <si>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</si>
  <si>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</si>
  <si>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</si>
  <si>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</si>
  <si>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</si>
  <si>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</si>
  <si>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</si>
  <si>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</si>
  <si>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</si>
  <si>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</si>
  <si>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</si>
  <si>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</si>
  <si>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</si>
  <si>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</si>
  <si>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</si>
  <si>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</si>
  <si>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</si>
  <si>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</si>
  <si>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</si>
  <si>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</si>
  <si>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</si>
  <si>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</si>
  <si>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</si>
  <si>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</si>
  <si>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</si>
  <si>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</si>
  <si>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</si>
  <si>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</si>
  <si>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</si>
  <si>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</si>
  <si>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</si>
  <si>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</si>
  <si>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</si>
  <si>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</si>
  <si>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</si>
  <si>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</si>
  <si>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</si>
  <si>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</si>
  <si>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</si>
  <si>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</si>
  <si>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</si>
  <si>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</si>
  <si>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</si>
  <si>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</si>
  <si>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</si>
  <si>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</si>
  <si>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</si>
  <si>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</si>
  <si>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</si>
  <si>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</si>
  <si>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</si>
  <si>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</si>
  <si>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</si>
  <si>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</si>
  <si>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</si>
  <si>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</si>
  <si>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</si>
  <si>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</si>
  <si>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</si>
  <si>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</si>
  <si>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</si>
  <si>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</si>
  <si>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</si>
  <si>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</si>
  <si>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</si>
  <si>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</si>
  <si>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</si>
  <si>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</si>
  <si>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</si>
  <si>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</si>
  <si>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</si>
  <si>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</si>
  <si>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</si>
  <si>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</si>
  <si>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</si>
  <si>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</si>
  <si>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</si>
  <si>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</si>
  <si>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</si>
  <si>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</si>
  <si>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</si>
  <si>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</si>
  <si>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</si>
  <si>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</si>
  <si>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</si>
  <si>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</si>
  <si>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</si>
  <si>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</si>
  <si>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</si>
  <si>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</si>
  <si>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</si>
  <si>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</si>
  <si>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</si>
  <si>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</si>
  <si>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</si>
  <si>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</si>
  <si>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</si>
  <si>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</si>
  <si>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</si>
  <si>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</si>
  <si>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</si>
  <si>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</si>
  <si>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</si>
  <si>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</si>
  <si>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</si>
  <si>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</si>
  <si>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</si>
  <si>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</si>
  <si>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</si>
  <si>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</si>
  <si>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</si>
  <si>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</si>
  <si>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</si>
  <si>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</si>
  <si>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</si>
  <si>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</si>
  <si>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</si>
  <si>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</si>
  <si>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</si>
  <si>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</si>
  <si>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</si>
  <si>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</si>
  <si>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</si>
  <si>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</si>
  <si>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</si>
  <si>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</si>
  <si>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</si>
  <si>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</si>
  <si>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</si>
  <si>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</si>
  <si>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</si>
  <si>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</si>
  <si>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</si>
  <si>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</si>
  <si>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</si>
  <si>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</si>
  <si>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</si>
  <si>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</si>
  <si>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</si>
  <si>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</si>
  <si>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</si>
  <si>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</si>
  <si>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</si>
  <si>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</si>
  <si>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</si>
  <si>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</si>
  <si>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</si>
  <si>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</si>
  <si>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</si>
  <si>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</si>
  <si>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</si>
  <si>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</si>
  <si>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</si>
  <si>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</si>
  <si>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</si>
  <si>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</si>
  <si>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</si>
  <si>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</si>
  <si>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</si>
  <si>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</si>
  <si>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</si>
  <si>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</si>
  <si>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</si>
  <si>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</si>
  <si>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</si>
  <si>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</si>
  <si>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</si>
  <si>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</si>
  <si>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</si>
  <si>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</si>
  <si>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</si>
  <si>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</si>
  <si>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</si>
  <si>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</si>
  <si>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</si>
  <si>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</si>
  <si>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</si>
  <si>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</si>
  <si>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</si>
  <si>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</si>
  <si>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</si>
  <si>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</si>
  <si>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</si>
  <si>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</si>
  <si>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</si>
  <si>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</si>
  <si>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</si>
  <si>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</si>
  <si>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</si>
  <si>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</si>
  <si>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</si>
  <si>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</si>
  <si>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</si>
  <si>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</si>
  <si>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</si>
  <si>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</si>
  <si>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</si>
  <si>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</si>
  <si>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</si>
  <si>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</si>
  <si>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</si>
  <si>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</si>
  <si>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</si>
  <si>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</si>
  <si>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</si>
  <si>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</si>
  <si>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</si>
  <si>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</si>
  <si>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</si>
  <si>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</si>
  <si>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</si>
  <si>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</si>
  <si>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</si>
  <si>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</si>
  <si>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</si>
  <si>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</si>
  <si>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</si>
  <si>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</si>
  <si>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</si>
  <si>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</si>
  <si>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</si>
  <si>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</si>
  <si>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</si>
  <si>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</si>
  <si>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</si>
  <si>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</si>
  <si>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</si>
  <si>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</si>
  <si>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</si>
  <si>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</si>
  <si>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</si>
  <si>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</si>
  <si>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</si>
  <si>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</si>
  <si>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</si>
  <si>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</si>
  <si>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</si>
  <si>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</si>
  <si>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</si>
  <si>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</si>
  <si>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</si>
  <si>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</si>
  <si>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</si>
  <si>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</si>
  <si>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</si>
  <si>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</si>
  <si>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</si>
  <si>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</si>
  <si>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</si>
  <si>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</si>
  <si>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</si>
  <si>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</si>
  <si>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</si>
  <si>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</si>
  <si>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</si>
  <si>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</si>
  <si>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</si>
  <si>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</si>
  <si>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</si>
  <si>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</si>
  <si>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</si>
  <si>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</si>
  <si>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</si>
  <si>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</si>
  <si>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</si>
  <si>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</si>
  <si>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</si>
  <si>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</si>
  <si>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</si>
  <si>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</si>
  <si>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</si>
  <si>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</si>
  <si>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</si>
  <si>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</si>
  <si>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</si>
  <si>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</si>
  <si>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</si>
  <si>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</si>
  <si>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</si>
  <si>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</si>
  <si>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</si>
  <si>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</si>
  <si>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</si>
  <si>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</si>
  <si>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</si>
  <si>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</si>
  <si>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</si>
  <si>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</si>
  <si>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</si>
  <si>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</si>
  <si>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</si>
  <si>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</si>
  <si>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</si>
  <si>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</si>
  <si>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</si>
  <si>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</si>
  <si>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</si>
  <si>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</si>
  <si>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</si>
  <si>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</si>
  <si>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</si>
  <si>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</si>
  <si>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</si>
  <si>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</si>
  <si>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</si>
  <si>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</si>
  <si>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</si>
  <si>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</si>
  <si>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</si>
  <si>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</si>
  <si>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</si>
  <si>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</si>
  <si>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</si>
  <si>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</si>
  <si>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</si>
  <si>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</si>
  <si>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</si>
  <si>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</si>
  <si>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</si>
  <si>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</si>
  <si>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</si>
  <si>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</si>
  <si>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</si>
  <si>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</si>
  <si>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</si>
  <si>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</si>
  <si>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</si>
  <si>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</si>
  <si>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</si>
  <si>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</si>
  <si>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</si>
  <si>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</si>
  <si>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</si>
  <si>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</si>
  <si>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</si>
  <si>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</si>
  <si>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</si>
  <si>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</si>
  <si>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</si>
  <si>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</si>
  <si>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</si>
  <si>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</si>
  <si>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</si>
  <si>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</si>
  <si>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</si>
  <si>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</si>
  <si>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</si>
  <si>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</si>
  <si>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</si>
  <si>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</si>
  <si>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</si>
  <si>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</si>
  <si>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</si>
  <si>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</si>
  <si>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</si>
  <si>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</si>
  <si>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</si>
  <si>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</si>
  <si>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</si>
  <si>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</si>
  <si>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</si>
  <si>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</si>
  <si>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</si>
  <si>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</si>
  <si>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</si>
  <si>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</si>
  <si>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</si>
  <si>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</si>
  <si>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</si>
  <si>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</si>
  <si>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</si>
  <si>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</si>
  <si>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</si>
  <si>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</si>
  <si>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</si>
  <si>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</si>
  <si>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</si>
  <si>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</si>
  <si>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</si>
  <si>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</si>
  <si>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</si>
  <si>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</si>
  <si>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</si>
  <si>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</si>
  <si>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</si>
  <si>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</si>
  <si>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</si>
  <si>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</si>
  <si>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</si>
  <si>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</si>
  <si>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</si>
  <si>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</si>
  <si>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</si>
  <si>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</si>
  <si>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</si>
  <si>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</si>
  <si>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</si>
  <si>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</si>
  <si>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</si>
  <si>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</si>
  <si>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</si>
  <si>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</si>
  <si>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</si>
  <si>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</si>
  <si>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</si>
  <si>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</si>
  <si>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</si>
  <si>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</si>
  <si>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</si>
  <si>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</si>
  <si>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</si>
  <si>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</si>
  <si>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</si>
  <si>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</si>
  <si>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</si>
  <si>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</si>
  <si>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</si>
  <si>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</si>
  <si>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</si>
  <si>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</si>
  <si>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</si>
  <si>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</si>
  <si>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</si>
  <si>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</si>
  <si>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</si>
  <si>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</si>
  <si>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</si>
  <si>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</si>
  <si>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</si>
  <si>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</si>
  <si>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</si>
  <si>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</si>
  <si>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</si>
  <si>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</si>
  <si>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</si>
  <si>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</si>
  <si>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</si>
  <si>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</si>
  <si>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</si>
  <si>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</si>
  <si>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</si>
  <si>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</si>
  <si>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</si>
  <si>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</si>
  <si>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</si>
  <si>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</si>
  <si>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</si>
  <si>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</si>
  <si>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</si>
  <si>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</si>
  <si>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</si>
  <si>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</si>
  <si>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</si>
  <si>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</si>
  <si>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</si>
  <si>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</si>
  <si>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</si>
  <si>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</si>
  <si>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</si>
  <si>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</si>
  <si>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</si>
  <si>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</si>
  <si>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</si>
  <si>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</si>
  <si>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</si>
  <si>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</si>
  <si>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</si>
  <si>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</si>
  <si>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</si>
  <si>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</si>
  <si>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</si>
  <si>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</si>
  <si>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</si>
  <si>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</si>
  <si>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</si>
  <si>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</si>
  <si>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</si>
  <si>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</si>
  <si>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</si>
  <si>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</si>
  <si>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</si>
  <si>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</si>
  <si>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</si>
  <si>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</si>
  <si>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</si>
  <si>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</si>
  <si>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</si>
  <si>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</si>
  <si>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</si>
  <si>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</si>
  <si>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</si>
  <si>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</si>
  <si>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</si>
  <si>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</si>
  <si>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</si>
  <si>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</si>
  <si>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</si>
  <si>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</si>
  <si>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</si>
  <si>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</si>
  <si>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</si>
  <si>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</si>
  <si>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</si>
  <si>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</si>
  <si>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</si>
  <si>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</si>
  <si>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</si>
  <si>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</si>
  <si>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</si>
  <si>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</si>
  <si>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</si>
  <si>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</si>
  <si>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</si>
  <si>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</si>
  <si>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</si>
  <si>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</si>
  <si>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</si>
  <si>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</si>
  <si>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</si>
  <si>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</si>
  <si>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</si>
  <si>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</si>
  <si>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</si>
  <si>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</si>
  <si>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</si>
  <si>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</si>
  <si>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</si>
  <si>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</si>
  <si>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</si>
  <si>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</si>
  <si>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</si>
  <si>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</si>
  <si>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</si>
  <si>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</si>
  <si>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</si>
  <si>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</si>
  <si>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</si>
  <si>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</si>
  <si>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</si>
  <si>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</si>
  <si>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</si>
  <si>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</si>
  <si>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</si>
  <si>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</si>
  <si>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</si>
  <si>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</si>
  <si>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</si>
  <si>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</si>
  <si>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</si>
  <si>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</si>
  <si>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</si>
  <si>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</si>
  <si>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</si>
  <si>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</si>
  <si>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</si>
  <si>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</si>
  <si>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</si>
  <si>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</si>
  <si>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</si>
  <si>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</si>
  <si>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</si>
  <si>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</si>
  <si>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</si>
  <si>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</si>
  <si>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</si>
  <si>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</si>
  <si>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</si>
  <si>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</si>
  <si>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</si>
  <si>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</si>
  <si>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</si>
  <si>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</si>
  <si>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</si>
  <si>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</si>
  <si>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</si>
  <si>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</si>
  <si>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</si>
  <si>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</si>
  <si>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</si>
  <si>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</si>
  <si>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</si>
  <si>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</si>
  <si>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</si>
  <si>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</si>
  <si>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</si>
  <si>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</si>
  <si>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</si>
  <si>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</si>
  <si>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</si>
  <si>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</si>
  <si>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</si>
  <si>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</si>
  <si>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</si>
  <si>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</si>
  <si>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</si>
  <si>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</si>
  <si>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</si>
  <si>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</si>
  <si>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</si>
  <si>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</si>
  <si>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</si>
  <si>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</si>
  <si>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</si>
  <si>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</si>
  <si>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</si>
  <si>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</si>
  <si>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</si>
  <si>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</si>
  <si>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</si>
  <si>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</si>
  <si>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</si>
  <si>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</si>
  <si>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</si>
  <si>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</si>
  <si>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</si>
  <si>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</si>
  <si>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</si>
  <si>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</si>
  <si>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</si>
  <si>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</si>
  <si>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</si>
  <si>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</si>
  <si>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</si>
  <si>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</si>
  <si>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</si>
  <si>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</si>
  <si>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</si>
  <si>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</si>
  <si>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</si>
  <si>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</si>
  <si>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</si>
  <si>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</si>
  <si>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</si>
  <si>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</si>
  <si>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</si>
  <si>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</si>
  <si>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</si>
  <si>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</si>
  <si>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</si>
  <si>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</si>
  <si>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</si>
  <si>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</si>
  <si>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</si>
  <si>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</si>
  <si>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</si>
  <si>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</si>
  <si>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</si>
  <si>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</si>
  <si>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</si>
  <si>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</si>
  <si>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</si>
  <si>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</si>
  <si>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</si>
  <si>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</si>
  <si>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</si>
  <si>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</si>
  <si>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</si>
  <si>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</si>
  <si>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</si>
  <si>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</si>
  <si>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</si>
  <si>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</si>
  <si>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</si>
  <si>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</si>
  <si>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</si>
  <si>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</si>
  <si>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</si>
  <si>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</si>
  <si>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</si>
  <si>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</si>
  <si>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</si>
  <si>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</si>
  <si>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</si>
  <si>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</si>
  <si>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</si>
  <si>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</si>
  <si>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</si>
  <si>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</si>
  <si>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</si>
  <si>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</si>
  <si>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</si>
  <si>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</si>
  <si>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</si>
  <si>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</si>
  <si>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</si>
  <si>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</si>
  <si>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</si>
  <si>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</si>
  <si>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</si>
  <si>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</si>
  <si>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</si>
  <si>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</si>
  <si>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</si>
  <si>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</si>
  <si>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</si>
  <si>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</si>
  <si>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</si>
  <si>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</si>
  <si>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</si>
  <si>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</si>
  <si>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</si>
  <si>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</si>
  <si>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</si>
  <si>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</si>
  <si>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</si>
  <si>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</si>
  <si>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</si>
  <si>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</si>
  <si>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</si>
  <si>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</si>
  <si>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</si>
  <si>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</si>
  <si>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</si>
  <si>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</si>
  <si>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</si>
  <si>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</si>
  <si>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</si>
  <si>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</si>
  <si>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</si>
  <si>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</si>
  <si>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</si>
  <si>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</si>
  <si>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</si>
  <si>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</si>
  <si>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</si>
  <si>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</si>
  <si>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</si>
  <si>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</si>
  <si>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</si>
  <si>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</si>
  <si>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</si>
  <si>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</si>
  <si>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</si>
  <si>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</si>
  <si>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</si>
  <si>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</si>
  <si>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</si>
  <si>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</si>
  <si>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</si>
  <si>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</si>
  <si>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</si>
  <si>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</si>
  <si>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</si>
  <si>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</si>
  <si>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</si>
  <si>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</si>
  <si>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</si>
  <si>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</si>
  <si>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</si>
  <si>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</si>
  <si>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</si>
  <si>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</si>
  <si>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</si>
  <si>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</si>
  <si>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</si>
  <si>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</si>
  <si>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</si>
  <si>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</si>
  <si>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</si>
  <si>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</si>
  <si>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</si>
  <si>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</si>
  <si>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</si>
  <si>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</si>
  <si>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</si>
  <si>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</si>
  <si>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</si>
  <si>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</si>
  <si>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</si>
  <si>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</si>
  <si>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</si>
  <si>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</si>
  <si>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</si>
  <si>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</si>
  <si>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</si>
  <si>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</si>
  <si>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</si>
  <si>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</si>
  <si>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</si>
  <si>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</si>
  <si>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</si>
  <si>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</si>
  <si>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</si>
  <si>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</si>
  <si>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</si>
  <si>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</si>
  <si>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</si>
  <si>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</si>
  <si>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</si>
  <si>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</si>
  <si>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</si>
  <si>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</si>
  <si>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</si>
  <si>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</si>
  <si>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</si>
  <si>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</si>
  <si>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</si>
  <si>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</si>
  <si>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</si>
  <si>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</si>
  <si>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</si>
  <si>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</si>
  <si>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</si>
  <si>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</si>
  <si>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</si>
  <si>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</si>
  <si>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</si>
  <si>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</si>
  <si>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</si>
  <si>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</si>
  <si>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</si>
  <si>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</si>
  <si>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</si>
  <si>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</si>
  <si>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</si>
  <si>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</si>
  <si>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</si>
  <si>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</si>
  <si>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</si>
  <si>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</si>
  <si>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</si>
  <si>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</si>
  <si>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</si>
  <si>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</si>
  <si>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</si>
  <si>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</si>
  <si>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</si>
  <si>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</si>
  <si>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</si>
  <si>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</si>
  <si>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</si>
  <si>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</si>
  <si>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</si>
  <si>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</si>
  <si>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</si>
  <si>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</si>
  <si>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</si>
  <si>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</si>
  <si>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</si>
  <si>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</si>
  <si>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</si>
  <si>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</si>
  <si>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</si>
  <si>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</si>
  <si>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</si>
  <si>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</si>
  <si>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</si>
  <si>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</si>
  <si>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</si>
  <si>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</si>
  <si>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</si>
  <si>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</si>
  <si>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</si>
  <si>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</si>
  <si>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</si>
  <si>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</si>
  <si>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</si>
  <si>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</si>
  <si>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</si>
  <si>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</si>
  <si>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</si>
  <si>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</si>
  <si>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</si>
  <si>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</si>
  <si>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</si>
  <si>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</si>
  <si>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</si>
  <si>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</si>
  <si>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</si>
  <si>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</si>
  <si>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</si>
  <si>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</si>
  <si>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</si>
  <si>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</si>
  <si>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</si>
  <si>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</si>
  <si>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</si>
  <si>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</si>
  <si>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</si>
  <si>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</si>
  <si>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</si>
  <si>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</si>
  <si>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</si>
  <si>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</si>
  <si>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</si>
  <si>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</si>
  <si>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</si>
  <si>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</si>
  <si>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</si>
  <si>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</si>
  <si>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</si>
  <si>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</si>
  <si>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</si>
  <si>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</si>
  <si>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</si>
  <si>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</si>
  <si>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</si>
  <si>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</si>
  <si>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</si>
  <si>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</si>
  <si>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</si>
  <si>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</si>
  <si>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</si>
  <si>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</si>
  <si>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</si>
  <si>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</si>
  <si>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</si>
  <si>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</si>
  <si>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</si>
  <si>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</si>
  <si>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</si>
  <si>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</si>
  <si>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</si>
  <si>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</si>
  <si>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</si>
  <si>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</si>
  <si>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</si>
  <si>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</si>
  <si>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</si>
  <si>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</si>
  <si>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</si>
  <si>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</si>
  <si>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</si>
  <si>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</si>
  <si>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</si>
  <si>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</si>
  <si>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</si>
  <si>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</si>
  <si>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</si>
  <si>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</si>
  <si>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</si>
  <si>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</si>
  <si>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</si>
  <si>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</si>
  <si>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</si>
  <si>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</si>
  <si>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</si>
  <si>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</si>
  <si>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</si>
  <si>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</si>
  <si>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</si>
  <si>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</si>
  <si>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</si>
  <si>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</si>
  <si>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</si>
  <si>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</si>
  <si>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</si>
  <si>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</si>
  <si>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</si>
  <si>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</si>
  <si>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</si>
  <si>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</si>
  <si>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</si>
  <si>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</si>
  <si>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</si>
  <si>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</si>
  <si>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</si>
  <si>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</si>
  <si>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</si>
  <si>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</si>
  <si>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</si>
  <si>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</si>
  <si>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</si>
  <si>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</si>
  <si>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</si>
  <si>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</si>
  <si>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</si>
  <si>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</si>
  <si>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</si>
  <si>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</si>
  <si>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</si>
  <si>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</si>
  <si>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</si>
  <si>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</si>
  <si>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</si>
  <si>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</si>
  <si>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</si>
  <si>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</si>
  <si>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</si>
  <si>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</si>
  <si>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</si>
  <si>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</si>
  <si>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</si>
  <si>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</si>
  <si>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</si>
  <si>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</si>
  <si>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</si>
  <si>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</si>
  <si>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</si>
  <si>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</si>
  <si>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</si>
  <si>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</si>
  <si>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</si>
  <si>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</si>
  <si>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</si>
  <si>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</si>
  <si>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</si>
  <si>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</si>
  <si>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</si>
  <si>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</si>
  <si>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</si>
  <si>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</si>
  <si>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</si>
  <si>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</si>
  <si>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</si>
  <si>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</si>
  <si>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</si>
  <si>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</si>
  <si>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</si>
  <si>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</si>
  <si>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</si>
  <si>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</si>
  <si>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</si>
  <si>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</si>
  <si>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</si>
  <si>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</si>
  <si>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</si>
  <si>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</si>
  <si>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</si>
  <si>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</si>
  <si>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</si>
  <si>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</si>
  <si>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</si>
  <si>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</si>
  <si>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</si>
  <si>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</si>
  <si>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</si>
  <si>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</si>
  <si>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</si>
  <si>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</si>
  <si>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</si>
  <si>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</si>
  <si>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</si>
  <si>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</si>
  <si>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</si>
  <si>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</si>
  <si>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</si>
  <si>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</si>
  <si>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</si>
  <si>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</si>
  <si>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</si>
  <si>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</si>
  <si>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</si>
  <si>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</si>
  <si>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</si>
  <si>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</si>
  <si>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</si>
  <si>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</si>
  <si>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</si>
  <si>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</si>
  <si>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</si>
  <si>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</si>
  <si>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</si>
  <si>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</si>
  <si>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</si>
  <si>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</si>
  <si>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</si>
  <si>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</si>
  <si>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</si>
  <si>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</si>
  <si>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</si>
  <si>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</si>
  <si>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</si>
  <si>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</si>
  <si>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</si>
  <si>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</si>
  <si>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</si>
  <si>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</si>
  <si>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</si>
  <si>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</si>
  <si>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</si>
  <si>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</si>
  <si>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</si>
  <si>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</si>
  <si>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</si>
  <si>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</si>
  <si>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</si>
  <si>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</si>
  <si>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</si>
  <si>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</si>
  <si>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</si>
  <si>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</si>
  <si>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</si>
  <si>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</si>
  <si>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</si>
  <si>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</si>
  <si>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</si>
  <si>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</si>
  <si>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</si>
  <si>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</si>
  <si>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</si>
  <si>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</si>
  <si>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</si>
  <si>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</si>
  <si>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</si>
  <si>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</si>
  <si>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</si>
  <si>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</si>
  <si>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</si>
  <si>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</si>
  <si>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</si>
  <si>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</si>
  <si>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</si>
  <si>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</si>
  <si>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</si>
  <si>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</si>
  <si>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</si>
  <si>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</si>
  <si>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</si>
  <si>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</si>
  <si>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</si>
  <si>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</si>
  <si>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</si>
  <si>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</si>
  <si>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</si>
  <si>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</si>
  <si>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</si>
  <si>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</si>
  <si>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</si>
  <si>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</si>
  <si>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</si>
  <si>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</si>
  <si>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</si>
  <si>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</si>
  <si>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</si>
  <si>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</si>
  <si>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</si>
  <si>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</si>
  <si>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</si>
  <si>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</si>
  <si>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</si>
  <si>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</si>
  <si>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</si>
  <si>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</si>
  <si>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</si>
  <si>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</si>
  <si>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</si>
  <si>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</si>
  <si>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</si>
  <si>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</si>
  <si>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</si>
  <si>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</si>
  <si>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</si>
  <si>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</si>
  <si>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</si>
  <si>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</si>
  <si>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</si>
  <si>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</si>
  <si>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</si>
  <si>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</si>
  <si>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</si>
  <si>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</si>
  <si>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</si>
  <si>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</si>
  <si>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</si>
  <si>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</si>
  <si>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</si>
  <si>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</si>
  <si>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</si>
  <si>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</si>
  <si>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</si>
  <si>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</si>
  <si>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</si>
  <si>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</si>
  <si>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</si>
  <si>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</si>
  <si>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</si>
  <si>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</si>
  <si>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</si>
  <si>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</si>
  <si>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</si>
  <si>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</si>
  <si>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</si>
  <si>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</si>
  <si>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</si>
  <si>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</si>
  <si>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</si>
  <si>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</si>
  <si>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</si>
  <si>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</si>
  <si>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</si>
  <si>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</si>
  <si>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</si>
  <si>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</si>
  <si>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</si>
  <si>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</si>
  <si>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</si>
  <si>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</si>
  <si>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</si>
  <si>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</si>
  <si>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</si>
  <si>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</si>
  <si>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</si>
  <si>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</si>
  <si>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</si>
  <si>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</si>
  <si>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</si>
  <si>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</si>
  <si>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</si>
  <si>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</si>
  <si>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</si>
  <si>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</si>
  <si>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</si>
  <si>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</si>
  <si>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</si>
  <si>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</si>
  <si>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</si>
  <si>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</si>
  <si>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</si>
  <si>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</si>
  <si>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</si>
  <si>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</si>
  <si>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</si>
  <si>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</si>
  <si>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</si>
  <si>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</si>
  <si>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</si>
  <si>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</si>
  <si>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</si>
  <si>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</si>
  <si>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</si>
  <si>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</si>
  <si>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</si>
  <si>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</si>
  <si>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</si>
  <si>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</si>
  <si>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</si>
  <si>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</si>
  <si>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</si>
  <si>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</si>
  <si>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</si>
  <si>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</si>
  <si>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</si>
  <si>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</si>
  <si>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</si>
  <si>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</si>
  <si>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</si>
  <si>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</si>
  <si>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</si>
  <si>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</si>
  <si>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</si>
  <si>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</si>
  <si>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</si>
  <si>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</si>
  <si>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</si>
  <si>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</si>
  <si>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</si>
  <si>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</si>
  <si>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</si>
  <si>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</si>
  <si>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</si>
  <si>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</si>
  <si>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</si>
  <si>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</si>
  <si>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</si>
  <si>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</si>
  <si>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</si>
  <si>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</si>
  <si>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</si>
  <si>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</si>
  <si>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</si>
  <si>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</si>
  <si>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</si>
  <si>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</si>
  <si>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</si>
  <si>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</si>
  <si>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</si>
  <si>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</si>
  <si>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</si>
  <si>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</si>
  <si>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</si>
  <si>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</si>
  <si>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</si>
  <si>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</si>
  <si>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</si>
  <si>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</si>
  <si>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</si>
  <si>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</si>
  <si>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</si>
  <si>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</si>
  <si>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</si>
  <si>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</si>
  <si>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</si>
  <si>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</si>
  <si>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</si>
  <si>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</si>
  <si>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</si>
  <si>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</si>
  <si>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</si>
  <si>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</si>
  <si>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</si>
  <si>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</si>
  <si>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</si>
  <si>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</si>
  <si>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</si>
  <si>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</si>
  <si>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</si>
  <si>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</si>
  <si>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</si>
  <si>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</si>
  <si>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</si>
  <si>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</si>
  <si>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</si>
  <si>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</si>
  <si>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</si>
  <si>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</si>
  <si>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</si>
  <si>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</si>
  <si>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</si>
  <si>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</si>
  <si>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</si>
  <si>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</si>
  <si>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</si>
  <si>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</si>
  <si>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</si>
  <si>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</si>
  <si>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</si>
  <si>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</si>
  <si>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</si>
  <si>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</si>
  <si>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</si>
  <si>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</si>
  <si>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</si>
  <si>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</si>
  <si>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</si>
  <si>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</si>
  <si>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</si>
  <si>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</si>
  <si>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</si>
  <si>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</si>
  <si>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</si>
  <si>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</si>
  <si>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</si>
  <si>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</si>
  <si>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</si>
  <si>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</si>
  <si>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</si>
  <si>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</si>
  <si>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</si>
  <si>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</si>
  <si>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</si>
  <si>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</si>
  <si>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</si>
  <si>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</si>
  <si>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</si>
  <si>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</si>
  <si>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</si>
  <si>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</si>
  <si>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</si>
  <si>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</si>
  <si>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</si>
  <si>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</si>
  <si>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</si>
  <si>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</si>
  <si>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</si>
  <si>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</si>
  <si>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</si>
  <si>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</si>
  <si>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</si>
  <si>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</si>
  <si>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</si>
  <si>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</si>
  <si>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</si>
  <si>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</si>
  <si>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</si>
  <si>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</si>
  <si>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</si>
  <si>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</si>
  <si>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</si>
  <si>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</si>
  <si>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</si>
  <si>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</si>
  <si>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</si>
  <si>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</si>
  <si>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</si>
  <si>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</si>
  <si>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</si>
  <si>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</si>
  <si>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</si>
  <si>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</si>
  <si>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</si>
  <si>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</si>
  <si>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</si>
  <si>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</si>
  <si>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</si>
  <si>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</si>
  <si>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</si>
  <si>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</si>
  <si>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</si>
  <si>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</si>
  <si>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</si>
  <si>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</si>
  <si>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</si>
  <si>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</si>
  <si>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</si>
  <si>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</si>
  <si>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</si>
  <si>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</si>
  <si>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</si>
  <si>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</si>
  <si>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</si>
  <si>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</si>
  <si>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</si>
  <si>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</si>
  <si>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</si>
  <si>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</si>
  <si>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</si>
  <si>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</si>
  <si>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</si>
  <si>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</si>
  <si>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</si>
  <si>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</si>
  <si>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</si>
  <si>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</si>
  <si>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</si>
  <si>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</si>
  <si>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</si>
  <si>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</si>
  <si>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</si>
  <si>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</si>
  <si>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</si>
  <si>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</si>
  <si>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</si>
  <si>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</si>
  <si>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</si>
  <si>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</si>
  <si>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</si>
  <si>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</si>
  <si>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</si>
  <si>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</si>
  <si>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</si>
  <si>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</si>
  <si>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</si>
  <si>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</si>
  <si>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</si>
  <si>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</si>
  <si>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</si>
  <si>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</si>
  <si>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</si>
  <si>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</si>
  <si>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</si>
  <si>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</si>
  <si>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</si>
  <si>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</si>
  <si>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</si>
  <si>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</si>
  <si>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</si>
  <si>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</si>
  <si>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</si>
  <si>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</si>
  <si>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</si>
  <si>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</si>
  <si>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</si>
  <si>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</si>
  <si>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</si>
  <si>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</si>
  <si>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</si>
  <si>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</si>
  <si>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</si>
  <si>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</si>
  <si>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</si>
  <si>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</si>
  <si>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</si>
  <si>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</si>
  <si>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</si>
  <si>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</si>
  <si>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</si>
  <si>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</si>
  <si>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</si>
  <si>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</si>
  <si>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</si>
  <si>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</si>
  <si>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</si>
  <si>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</si>
  <si>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</si>
  <si>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</si>
  <si>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</si>
  <si>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</si>
  <si>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</si>
  <si>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</si>
  <si>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</si>
  <si>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</si>
  <si>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</si>
  <si>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</si>
  <si>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</si>
  <si>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</si>
  <si>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</si>
  <si>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</si>
  <si>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</si>
  <si>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</si>
  <si>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</si>
  <si>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</si>
  <si>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</si>
  <si>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</si>
  <si>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</si>
  <si>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</si>
  <si>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</si>
  <si>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</si>
  <si>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</si>
  <si>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</si>
  <si>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</si>
  <si>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</si>
  <si>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</si>
  <si>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</si>
  <si>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</si>
  <si>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</si>
  <si>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</si>
  <si>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</si>
  <si>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</si>
  <si>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</si>
  <si>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</si>
  <si>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</si>
  <si>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</si>
  <si>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</si>
  <si>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</si>
  <si>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</si>
  <si>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</si>
  <si>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</si>
  <si>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</si>
  <si>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</si>
  <si>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</si>
  <si>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</si>
  <si>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</si>
  <si>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</si>
  <si>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</si>
  <si>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</si>
  <si>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</si>
  <si>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</si>
  <si>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</si>
  <si>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</si>
  <si>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</si>
  <si>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</si>
  <si>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</si>
  <si>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</si>
  <si>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</si>
  <si>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</si>
  <si>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</si>
  <si>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</si>
  <si>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</si>
  <si>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</si>
  <si>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</si>
  <si>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</si>
  <si>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</si>
  <si>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</si>
  <si>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</si>
  <si>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</si>
  <si>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</si>
  <si>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</si>
  <si>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</si>
  <si>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</si>
  <si>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</si>
  <si>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</si>
  <si>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</si>
  <si>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</si>
  <si>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</si>
  <si>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</si>
  <si>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</si>
  <si>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</si>
  <si>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</si>
  <si>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</si>
  <si>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</si>
  <si>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</si>
  <si>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</si>
  <si>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</si>
  <si>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</si>
  <si>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</si>
  <si>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</si>
  <si>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</si>
  <si>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</si>
  <si>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</si>
  <si>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</si>
  <si>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</si>
  <si>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</si>
  <si>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</si>
  <si>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</si>
  <si>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</si>
  <si>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</si>
  <si>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</si>
  <si>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</si>
  <si>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</si>
  <si>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</si>
  <si>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</si>
  <si>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</si>
  <si>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</si>
  <si>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</si>
  <si>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</si>
  <si>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</si>
  <si>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</si>
  <si>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</si>
  <si>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</si>
  <si>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</si>
  <si>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</si>
  <si>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</si>
  <si>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</si>
  <si>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</si>
  <si>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</si>
  <si>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</si>
  <si>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</si>
  <si>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</si>
  <si>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</si>
  <si>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</si>
  <si>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</si>
  <si>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</si>
  <si>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</si>
  <si>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</si>
  <si>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</si>
  <si>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</si>
  <si>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</si>
  <si>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</si>
  <si>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</si>
  <si>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</si>
  <si>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</si>
  <si>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</si>
  <si>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</si>
  <si>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</si>
  <si>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</si>
  <si>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</si>
  <si>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</si>
  <si>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</si>
  <si>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</si>
  <si>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</si>
  <si>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</si>
  <si>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</si>
  <si>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</si>
  <si>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</si>
  <si>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</si>
  <si>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</si>
  <si>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</si>
  <si>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</si>
  <si>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</si>
  <si>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</si>
  <si>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</si>
  <si>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</si>
  <si>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</si>
  <si>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</si>
  <si>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</si>
  <si>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</si>
  <si>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</si>
  <si>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</si>
  <si>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</si>
  <si>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</si>
  <si>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</si>
  <si>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</si>
  <si>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</si>
  <si>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</si>
  <si>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</si>
  <si>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</si>
  <si>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</si>
  <si>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</si>
  <si>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</si>
  <si>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</si>
  <si>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</si>
  <si>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</si>
  <si>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</si>
  <si>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</si>
  <si>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</si>
  <si>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</si>
  <si>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</si>
  <si>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</si>
  <si>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</si>
  <si>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</si>
  <si>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</si>
  <si>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</si>
  <si>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</si>
  <si>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</si>
  <si>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</si>
  <si>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</si>
  <si>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</si>
  <si>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</si>
  <si>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</si>
  <si>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</si>
  <si>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</si>
  <si>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</si>
  <si>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</si>
  <si>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</si>
  <si>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</si>
  <si>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</si>
  <si>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</si>
  <si>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</si>
  <si>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</si>
  <si>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</si>
  <si>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</si>
  <si>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</si>
  <si>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</si>
  <si>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</si>
  <si>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</si>
  <si>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</si>
  <si>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</si>
  <si>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</si>
  <si>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</si>
  <si>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</si>
  <si>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</si>
  <si>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</si>
  <si>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</si>
  <si>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</si>
  <si>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</si>
  <si>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</si>
  <si>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</si>
  <si>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</si>
  <si>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</si>
  <si>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</si>
  <si>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</si>
  <si>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</si>
  <si>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</si>
  <si>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</si>
  <si>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</si>
  <si>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</si>
  <si>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</si>
  <si>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</si>
  <si>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</si>
  <si>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</si>
  <si>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</si>
  <si>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</si>
  <si>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</si>
  <si>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</si>
  <si>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</si>
  <si>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</si>
  <si>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</si>
  <si>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</si>
  <si>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</si>
  <si>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</si>
  <si>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</si>
  <si>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</si>
  <si>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</si>
  <si>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</si>
  <si>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</si>
  <si>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</si>
  <si>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</si>
  <si>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</si>
  <si>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</si>
  <si>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</si>
  <si>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</si>
  <si>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</si>
  <si>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</si>
  <si>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</si>
  <si>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</si>
  <si>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</si>
  <si>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</si>
  <si>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</si>
  <si>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</si>
  <si>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</si>
  <si>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</si>
  <si>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</si>
  <si>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</si>
  <si>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</si>
  <si>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</si>
  <si>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</si>
  <si>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</si>
  <si>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</si>
  <si>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</si>
  <si>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</si>
  <si>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</si>
  <si>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</si>
  <si>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</si>
  <si>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</si>
  <si>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</si>
  <si>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</si>
  <si>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</si>
  <si>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</si>
  <si>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</si>
  <si>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</si>
  <si>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</si>
  <si>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</si>
  <si>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</si>
  <si>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</si>
  <si>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</si>
  <si>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</si>
  <si>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</si>
  <si>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</si>
  <si>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</si>
  <si>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</si>
  <si>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</si>
  <si>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</si>
  <si>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</si>
  <si>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</si>
  <si>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</si>
  <si>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</si>
  <si>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</si>
  <si>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</si>
  <si>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</si>
  <si>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</si>
  <si>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</si>
  <si>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</si>
  <si>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</si>
  <si>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</si>
  <si>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</si>
  <si>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</si>
  <si>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</si>
  <si>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</si>
  <si>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</si>
  <si>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</si>
  <si>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</si>
  <si>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</si>
  <si>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</si>
  <si>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</si>
  <si>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</si>
  <si>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</si>
  <si>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</si>
  <si>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</si>
  <si>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</si>
  <si>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</si>
  <si>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</si>
  <si>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</si>
  <si>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</si>
  <si>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</si>
  <si>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</si>
  <si>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</si>
  <si>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</si>
  <si>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</si>
  <si>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</si>
  <si>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</si>
  <si>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</si>
  <si>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</si>
  <si>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</si>
  <si>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</si>
  <si>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</si>
  <si>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</si>
  <si>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</si>
  <si>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</si>
  <si>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</si>
  <si>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</si>
  <si>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</si>
  <si>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</si>
  <si>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</si>
  <si>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</si>
  <si>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</si>
  <si>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</si>
  <si>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</si>
  <si>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</si>
  <si>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</si>
  <si>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</si>
  <si>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</si>
  <si>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</si>
  <si>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</si>
  <si>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</si>
  <si>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</si>
  <si>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</si>
  <si>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</si>
  <si>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</si>
  <si>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</si>
  <si>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</si>
  <si>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</si>
  <si>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</si>
  <si>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</si>
  <si>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</si>
  <si>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</si>
  <si>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</si>
  <si>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</si>
  <si>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</si>
  <si>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</si>
  <si>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</si>
  <si>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</si>
  <si>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</si>
  <si>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</si>
  <si>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</si>
  <si>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</si>
  <si>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</si>
  <si>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</si>
  <si>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</si>
  <si>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</si>
  <si>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</si>
  <si>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</si>
  <si>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</si>
  <si>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</si>
  <si>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</si>
  <si>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</si>
  <si>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</si>
  <si>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</si>
  <si>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</si>
  <si>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</si>
  <si>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</si>
  <si>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</si>
  <si>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</si>
  <si>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</si>
  <si>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</si>
  <si>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</si>
  <si>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</si>
  <si>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</si>
  <si>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</si>
  <si>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</si>
  <si>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</si>
  <si>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</si>
  <si>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</si>
  <si>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</si>
  <si>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</si>
  <si>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</si>
  <si>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</si>
  <si>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</si>
  <si>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</si>
  <si>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</si>
  <si>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</si>
  <si>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</si>
  <si>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</si>
  <si>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</si>
  <si>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</si>
  <si>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</si>
  <si>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</si>
  <si>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</si>
  <si>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</si>
  <si>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</si>
  <si>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</si>
  <si>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</si>
  <si>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</si>
  <si>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</si>
  <si>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</si>
  <si>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</si>
  <si>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</si>
  <si>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</si>
  <si>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</si>
  <si>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</si>
  <si>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</si>
  <si>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</si>
  <si>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</si>
  <si>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</si>
  <si>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</si>
  <si>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</si>
  <si>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</si>
  <si>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</si>
  <si>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</si>
  <si>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</si>
  <si>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</si>
  <si>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</si>
  <si>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</si>
  <si>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</si>
  <si>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</si>
  <si>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</si>
  <si>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</si>
  <si>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</si>
  <si>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</si>
  <si>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</si>
  <si>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</si>
  <si>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</si>
  <si>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</si>
  <si>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</si>
  <si>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</si>
  <si>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</si>
  <si>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</si>
  <si>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</si>
  <si>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</si>
  <si>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</si>
  <si>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</si>
  <si>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</si>
  <si>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</si>
  <si>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</si>
  <si>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</si>
  <si>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</si>
  <si>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</si>
  <si>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</si>
  <si>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</si>
  <si>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</si>
  <si>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</si>
  <si>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</si>
  <si>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</si>
  <si>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</si>
  <si>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</si>
  <si>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</si>
  <si>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</si>
  <si>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</si>
  <si>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</si>
  <si>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</si>
  <si>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</si>
  <si>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</si>
  <si>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</si>
  <si>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</si>
  <si>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</si>
  <si>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</si>
  <si>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</si>
  <si>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</si>
  <si>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</si>
  <si>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</si>
  <si>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</si>
  <si>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</si>
  <si>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</si>
  <si>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</si>
  <si>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</si>
  <si>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</si>
  <si>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</si>
  <si>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</si>
  <si>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</si>
  <si>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</si>
  <si>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</si>
  <si>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</si>
  <si>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</si>
  <si>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</si>
  <si>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</si>
  <si>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</si>
  <si>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</si>
  <si>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</si>
  <si>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</si>
  <si>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</si>
  <si>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</si>
  <si>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</si>
  <si>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</si>
  <si>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</si>
  <si>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</si>
  <si>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</si>
  <si>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</si>
  <si>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</si>
  <si>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</si>
  <si>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</si>
  <si>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</si>
  <si>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</si>
  <si>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</si>
  <si>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</si>
  <si>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</si>
  <si>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</si>
  <si>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</si>
  <si>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</si>
  <si>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</si>
  <si>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</si>
  <si>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</si>
  <si>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</si>
  <si>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</si>
  <si>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</si>
  <si>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</si>
  <si>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</si>
  <si>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</si>
  <si>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</si>
  <si>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</si>
  <si>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</si>
  <si>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</si>
  <si>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</si>
  <si>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</si>
  <si>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</si>
  <si>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</si>
  <si>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</si>
  <si>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</si>
  <si>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</si>
  <si>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</si>
  <si>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</si>
  <si>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</si>
  <si>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</si>
  <si>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</si>
  <si>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</si>
  <si>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</si>
  <si>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</si>
  <si>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</si>
  <si>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</si>
  <si>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</si>
  <si>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</si>
  <si>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</si>
  <si>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</si>
  <si>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</si>
  <si>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</si>
  <si>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</si>
  <si>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</si>
  <si>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</si>
  <si>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</si>
  <si>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</si>
  <si>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</si>
  <si>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</si>
  <si>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</si>
  <si>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</si>
  <si>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</si>
  <si>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</si>
  <si>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</si>
  <si>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</si>
  <si>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</si>
  <si>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</si>
  <si>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</si>
  <si>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</si>
  <si>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</si>
  <si>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</si>
  <si>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</si>
  <si>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</si>
  <si>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</si>
  <si>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</si>
  <si>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</si>
  <si>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</si>
  <si>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</si>
  <si>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</si>
  <si>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</si>
  <si>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</si>
  <si>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</si>
  <si>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</si>
  <si>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</si>
  <si>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</si>
  <si>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</si>
  <si>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</si>
  <si>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</si>
  <si>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</si>
  <si>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</si>
  <si>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</si>
  <si>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</si>
  <si>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</si>
  <si>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</si>
  <si>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</si>
  <si>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</si>
  <si>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</si>
  <si>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</si>
  <si>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</si>
  <si>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</si>
  <si>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</si>
  <si>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</si>
  <si>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</si>
  <si>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</si>
  <si>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</si>
  <si>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</si>
  <si>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</si>
  <si>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</si>
  <si>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</si>
  <si>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</si>
  <si>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</si>
  <si>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</si>
  <si>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</si>
  <si>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</si>
  <si>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</si>
  <si>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</si>
  <si>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</si>
  <si>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</si>
  <si>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</si>
  <si>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</si>
  <si>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</si>
  <si>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</si>
  <si>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</si>
  <si>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</si>
  <si>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</si>
  <si>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</si>
  <si>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</si>
  <si>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</si>
  <si>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</si>
  <si>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</si>
  <si>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</si>
  <si>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</si>
  <si>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</si>
  <si>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</si>
  <si>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</si>
  <si>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</si>
  <si>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</si>
  <si>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</si>
  <si>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</si>
  <si>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</si>
  <si>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</si>
  <si>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</si>
  <si>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</si>
  <si>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</si>
  <si>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</si>
  <si>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</si>
  <si>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</si>
  <si>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</si>
  <si>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</si>
  <si>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</si>
  <si>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</si>
  <si>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</si>
  <si>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</si>
  <si>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</si>
  <si>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</si>
  <si>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</si>
  <si>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</si>
  <si>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</si>
  <si>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</si>
  <si>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</si>
  <si>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</si>
  <si>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</si>
  <si>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</si>
  <si>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</si>
  <si>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</si>
  <si>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</si>
  <si>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</si>
  <si>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</si>
  <si>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</si>
  <si>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</si>
  <si>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</si>
  <si>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</si>
  <si>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</si>
  <si>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</si>
  <si>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</si>
  <si>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</si>
  <si>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</si>
  <si>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</si>
  <si>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</si>
  <si>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</si>
  <si>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</si>
  <si>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</si>
  <si>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</si>
  <si>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</si>
  <si>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</si>
  <si>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</si>
  <si>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</si>
  <si>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</si>
  <si>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</si>
  <si>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</si>
  <si>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</si>
  <si>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</si>
  <si>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</si>
  <si>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</si>
  <si>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</si>
  <si>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</si>
  <si>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</si>
  <si>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</si>
  <si>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</si>
  <si>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</si>
  <si>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</si>
  <si>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</si>
  <si>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</si>
  <si>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</si>
  <si>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</si>
  <si>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</si>
  <si>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</si>
  <si>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</si>
  <si>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</si>
  <si>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</si>
  <si>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</si>
  <si>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</si>
  <si>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</si>
  <si>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</si>
  <si>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</si>
  <si>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</si>
  <si>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</si>
  <si>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</si>
  <si>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</si>
  <si>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</si>
  <si>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</si>
  <si>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</si>
  <si>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</si>
  <si>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</si>
  <si>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</si>
  <si>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</si>
  <si>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</si>
  <si>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</si>
  <si>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</si>
  <si>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</si>
  <si>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</si>
  <si>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</si>
  <si>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</si>
  <si>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</si>
  <si>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</si>
  <si>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</si>
  <si>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</si>
  <si>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</si>
  <si>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</si>
  <si>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</si>
  <si>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</si>
  <si>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</si>
  <si>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</si>
  <si>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</si>
  <si>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</si>
  <si>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</si>
  <si>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</si>
  <si>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</si>
  <si>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</si>
  <si>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</si>
  <si>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</si>
  <si>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</si>
  <si>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</si>
  <si>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</si>
  <si>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</si>
  <si>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</si>
  <si>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</si>
  <si>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</si>
  <si>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</si>
  <si>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</si>
  <si>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</si>
  <si>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</si>
  <si>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</si>
  <si>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</si>
  <si>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</si>
  <si>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</si>
  <si>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</si>
  <si>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</si>
  <si>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</si>
  <si>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</si>
  <si>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</si>
  <si>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</si>
  <si>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</si>
  <si>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</si>
  <si>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</si>
  <si>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</si>
  <si>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</si>
  <si>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</si>
  <si>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</si>
  <si>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</si>
  <si>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</si>
  <si>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</si>
  <si>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</si>
  <si>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</si>
  <si>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</si>
  <si>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</si>
  <si>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</si>
  <si>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</si>
  <si>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</si>
  <si>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</si>
  <si>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</si>
  <si>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</si>
  <si>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</si>
  <si>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</si>
  <si>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</si>
  <si>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</si>
  <si>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</si>
  <si>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</si>
  <si>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</si>
  <si>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</si>
  <si>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</si>
  <si>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</si>
  <si>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</si>
  <si>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</si>
  <si>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</si>
  <si>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</si>
  <si>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</si>
  <si>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</si>
  <si>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</si>
  <si>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</si>
  <si>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</si>
  <si>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</si>
  <si>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</si>
  <si>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</si>
  <si>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</si>
  <si>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</si>
  <si>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</si>
  <si>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</si>
  <si>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</si>
  <si>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</si>
  <si>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</si>
  <si>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</si>
  <si>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</si>
  <si>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</si>
  <si>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</si>
  <si>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</si>
  <si>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</si>
  <si>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</si>
  <si>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</si>
  <si>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</si>
  <si>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</si>
  <si>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</si>
  <si>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</si>
  <si>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</si>
  <si>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</si>
  <si>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</si>
  <si>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</si>
  <si>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</si>
  <si>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</si>
  <si>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</si>
  <si>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</si>
  <si>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</si>
  <si>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</si>
  <si>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</si>
  <si>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</si>
  <si>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</si>
  <si>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</si>
  <si>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</si>
  <si>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</si>
  <si>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</si>
  <si>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</si>
  <si>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</si>
  <si>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</si>
  <si>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</si>
  <si>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</si>
  <si>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</si>
  <si>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</si>
  <si>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</si>
  <si>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</si>
  <si>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</si>
  <si>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</si>
  <si>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</si>
  <si>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</si>
  <si>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</si>
  <si>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</si>
  <si>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</si>
  <si>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</si>
  <si>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</si>
  <si>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</si>
  <si>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</si>
  <si>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</si>
  <si>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</si>
  <si>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</si>
  <si>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</si>
  <si>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</si>
  <si>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</si>
  <si>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</si>
  <si>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</si>
  <si>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</si>
  <si>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</si>
  <si>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</si>
  <si>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</si>
  <si>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</si>
  <si>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</si>
  <si>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</si>
  <si>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</si>
  <si>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</si>
  <si>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</si>
  <si>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</si>
  <si>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</si>
  <si>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</si>
  <si>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</si>
  <si>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</si>
  <si>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</si>
  <si>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</si>
  <si>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</si>
  <si>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</si>
  <si>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</si>
  <si>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</si>
  <si>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</si>
  <si>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</si>
  <si>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</si>
  <si>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</si>
  <si>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</si>
  <si>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</si>
  <si>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</si>
  <si>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</si>
  <si>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</si>
  <si>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</si>
  <si>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</si>
  <si>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</si>
  <si>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</si>
  <si>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</si>
  <si>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</si>
  <si>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</si>
  <si>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</si>
  <si>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</si>
  <si>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</si>
  <si>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</si>
  <si>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</si>
  <si>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</si>
  <si>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</si>
  <si>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</si>
  <si>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</si>
  <si>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</si>
  <si>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</si>
  <si>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</si>
  <si>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</si>
  <si>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</si>
  <si>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</si>
  <si>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</si>
  <si>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</si>
  <si>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</si>
  <si>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</si>
  <si>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</si>
  <si>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</si>
  <si>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</si>
  <si>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</si>
  <si>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</si>
  <si>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</si>
  <si>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</si>
  <si>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</si>
  <si>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</si>
  <si>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</si>
  <si>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</si>
  <si>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</si>
  <si>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</si>
  <si>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</si>
  <si>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</si>
  <si>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</si>
  <si>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</si>
  <si>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</si>
  <si>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</si>
  <si>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</si>
  <si>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</si>
  <si>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</si>
  <si>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</si>
  <si>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</si>
  <si>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</si>
  <si>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</si>
  <si>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</si>
  <si>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</si>
  <si>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</si>
  <si>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</si>
  <si>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</si>
  <si>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</si>
  <si>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</si>
  <si>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</si>
  <si>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</si>
  <si>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</si>
  <si>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</si>
  <si>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</si>
  <si>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</si>
  <si>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</si>
  <si>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</si>
  <si>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</si>
  <si>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</si>
  <si>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</si>
  <si>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</si>
  <si>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</si>
  <si>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</si>
  <si>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</si>
  <si>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</si>
  <si>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</si>
  <si>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</si>
  <si>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</si>
  <si>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</si>
  <si>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</si>
  <si>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</si>
  <si>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</si>
  <si>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</si>
  <si>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</si>
  <si>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</si>
  <si>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</si>
  <si>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</si>
  <si>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</si>
  <si>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</si>
  <si>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</si>
  <si>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</si>
  <si>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</si>
  <si>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</si>
  <si>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</si>
  <si>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</si>
  <si>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</si>
  <si>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</si>
  <si>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</si>
  <si>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</si>
  <si>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</si>
  <si>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</si>
  <si>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</si>
  <si>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</si>
  <si>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</si>
  <si>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</si>
  <si>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</si>
  <si>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</si>
  <si>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</si>
  <si>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</si>
  <si>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</si>
  <si>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</si>
  <si>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</si>
  <si>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</si>
  <si>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</si>
  <si>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</si>
  <si>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</si>
  <si>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</si>
  <si>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</si>
  <si>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</si>
  <si>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</si>
  <si>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</si>
  <si>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</si>
  <si>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</si>
  <si>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</si>
  <si>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</si>
  <si>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</si>
  <si>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</si>
  <si>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</si>
  <si>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</si>
  <si>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</si>
  <si>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</si>
  <si>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</si>
  <si>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</si>
  <si>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</si>
  <si>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</si>
  <si>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</si>
  <si>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</si>
  <si>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</si>
  <si>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</si>
  <si>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</si>
  <si>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</si>
  <si>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</si>
  <si>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</si>
  <si>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</si>
  <si>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</si>
  <si>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</si>
  <si>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</si>
  <si>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</si>
  <si>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</si>
  <si>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</si>
  <si>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</si>
  <si>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</si>
  <si>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</si>
  <si>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</si>
  <si>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</si>
  <si>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</si>
  <si>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</si>
  <si>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</si>
  <si>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</si>
  <si>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</si>
  <si>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</si>
  <si>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</si>
  <si>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</si>
  <si>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</si>
  <si>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</si>
  <si>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</si>
  <si>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</si>
  <si>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</si>
  <si>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</si>
  <si>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</si>
  <si>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</si>
  <si>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</si>
  <si>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</si>
  <si>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</si>
  <si>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</si>
  <si>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</si>
  <si>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</si>
  <si>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</si>
  <si>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</si>
  <si>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</si>
  <si>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</si>
  <si>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</si>
  <si>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</si>
  <si>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</si>
  <si>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</si>
  <si>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</si>
  <si>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</si>
  <si>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</si>
  <si>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</si>
  <si>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</si>
  <si>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</si>
  <si>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</si>
  <si>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</si>
  <si>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</si>
  <si>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</si>
  <si>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</si>
  <si>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</si>
  <si>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</si>
  <si>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</si>
  <si>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</si>
  <si>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</si>
  <si>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</si>
  <si>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</si>
  <si>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</si>
  <si>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</si>
  <si>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</si>
  <si>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</si>
  <si>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</si>
  <si>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</si>
  <si>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</si>
  <si>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</si>
  <si>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</si>
  <si>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</si>
  <si>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</si>
  <si>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</si>
  <si>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</si>
  <si>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</si>
  <si>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</si>
  <si>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</si>
  <si>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</si>
  <si>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</si>
  <si>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</si>
  <si>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</si>
  <si>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</si>
  <si>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</si>
  <si>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</si>
  <si>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</si>
  <si>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</si>
  <si>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</si>
  <si>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</si>
  <si>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</si>
  <si>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</si>
  <si>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</si>
  <si>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</si>
  <si>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</si>
  <si>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</si>
  <si>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</si>
  <si>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</si>
  <si>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</si>
  <si>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</si>
  <si>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</si>
  <si>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</si>
  <si>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</si>
  <si>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</si>
  <si>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</si>
  <si>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</si>
  <si>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</si>
  <si>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</si>
  <si>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</si>
  <si>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</si>
  <si>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</si>
  <si>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</si>
  <si>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</si>
  <si>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</si>
  <si>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</si>
  <si>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</si>
  <si>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</si>
  <si>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</si>
  <si>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</si>
  <si>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</si>
  <si>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</si>
  <si>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</si>
  <si>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</si>
  <si>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</si>
  <si>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</si>
  <si>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</si>
  <si>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</si>
  <si>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</si>
  <si>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</si>
  <si>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</si>
  <si>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</si>
  <si>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</si>
  <si>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</si>
  <si>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</si>
  <si>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</si>
  <si>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</si>
  <si>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</si>
  <si>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</si>
  <si>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</si>
  <si>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</si>
  <si>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</si>
  <si>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</si>
  <si>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</si>
  <si>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</si>
  <si>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</si>
  <si>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</si>
  <si>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</si>
  <si>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</si>
  <si>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</si>
  <si>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</si>
  <si>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</si>
  <si>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</si>
  <si>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</si>
  <si>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</si>
  <si>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</si>
  <si>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</si>
  <si>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</si>
  <si>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</si>
  <si>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</si>
  <si>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</si>
  <si>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</si>
  <si>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</si>
  <si>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</si>
  <si>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</si>
  <si>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</si>
  <si>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</si>
  <si>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</si>
  <si>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</si>
  <si>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</si>
  <si>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</si>
  <si>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</si>
  <si>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</si>
  <si>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</si>
  <si>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</si>
  <si>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</si>
  <si>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</si>
  <si>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</si>
  <si>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</si>
  <si>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</si>
  <si>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</si>
  <si>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</si>
  <si>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</si>
  <si>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</si>
  <si>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</si>
  <si>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</si>
  <si>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</si>
  <si>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</si>
  <si>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</si>
  <si>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</si>
  <si>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</si>
  <si>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</si>
  <si>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</si>
  <si>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</si>
  <si>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</si>
  <si>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</si>
  <si>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</si>
  <si>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</si>
  <si>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</si>
  <si>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</si>
  <si>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</si>
  <si>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</si>
  <si>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</si>
  <si>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</si>
  <si>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</si>
  <si>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</si>
  <si>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</si>
  <si>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</si>
  <si>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</si>
  <si>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</si>
  <si>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</si>
  <si>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</si>
  <si>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</si>
  <si>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</si>
  <si>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</si>
  <si>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</si>
  <si>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</si>
  <si>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</si>
  <si>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</si>
  <si>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</si>
  <si>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</si>
  <si>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</si>
  <si>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</si>
  <si>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</si>
  <si>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</si>
  <si>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</si>
  <si>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</si>
  <si>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</si>
  <si>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</si>
  <si>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</si>
  <si>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</si>
  <si>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</si>
  <si>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</si>
  <si>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</si>
  <si>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</si>
  <si>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</si>
  <si>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</si>
  <si>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</si>
  <si>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</si>
  <si>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</si>
  <si>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</si>
  <si>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</si>
  <si>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</si>
  <si>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</si>
  <si>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</si>
  <si>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</si>
  <si>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</si>
  <si>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</si>
  <si>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</si>
  <si>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</si>
  <si>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</si>
  <si>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</si>
  <si>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</si>
  <si>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</si>
  <si>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</si>
  <si>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</si>
  <si>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</si>
  <si>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</si>
  <si>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</si>
  <si>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</si>
  <si>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</si>
  <si>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</si>
  <si>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</si>
  <si>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</si>
  <si>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</si>
  <si>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</si>
  <si>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</si>
  <si>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</si>
  <si>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</si>
  <si>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</si>
  <si>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</si>
  <si>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</si>
  <si>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</si>
  <si>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</si>
  <si>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</si>
  <si>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</si>
  <si>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</si>
  <si>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</si>
  <si>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</si>
  <si>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</si>
  <si>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</si>
  <si>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</si>
  <si>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</si>
  <si>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</si>
  <si>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</si>
  <si>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</si>
  <si>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</si>
  <si>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</si>
  <si>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</si>
  <si>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</si>
  <si>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</si>
  <si>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</si>
  <si>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</si>
  <si>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</si>
  <si>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</si>
  <si>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</si>
  <si>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</si>
  <si>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</si>
  <si>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</si>
  <si>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</si>
  <si>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</si>
  <si>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</si>
  <si>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</si>
  <si>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</si>
  <si>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</si>
  <si>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</si>
  <si>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</si>
  <si>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</si>
  <si>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</si>
  <si>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</si>
  <si>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</si>
  <si>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</si>
  <si>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</si>
  <si>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</si>
  <si>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</si>
  <si>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</si>
  <si>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</si>
  <si>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</si>
  <si>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</si>
  <si>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</si>
  <si>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</si>
  <si>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</si>
  <si>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</si>
  <si>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</si>
  <si>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</si>
  <si>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</si>
  <si>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</si>
  <si>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</si>
  <si>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</si>
  <si>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</si>
  <si>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</si>
  <si>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</si>
  <si>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</si>
  <si>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</si>
  <si>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</si>
  <si>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</si>
  <si>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</si>
  <si>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</si>
  <si>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</si>
  <si>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</si>
  <si>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</si>
  <si>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</si>
  <si>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</si>
  <si>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</si>
  <si>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</si>
  <si>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</si>
  <si>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</si>
  <si>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</si>
  <si>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</si>
  <si>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</si>
  <si>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</si>
  <si>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</si>
  <si>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</si>
  <si>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</si>
  <si>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</si>
  <si>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</si>
  <si>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</si>
  <si>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</si>
  <si>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</si>
  <si>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</si>
  <si>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</si>
  <si>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</si>
  <si>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</si>
  <si>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</si>
  <si>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</si>
  <si>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</si>
  <si>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</si>
  <si>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</si>
  <si>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</si>
  <si>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</si>
  <si>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</si>
  <si>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</si>
  <si>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</si>
  <si>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</si>
  <si>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</si>
  <si>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</si>
  <si>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</si>
  <si>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</si>
  <si>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</si>
  <si>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</si>
  <si>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</si>
  <si>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</si>
  <si>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</si>
  <si>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</si>
  <si>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</si>
  <si>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</si>
  <si>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</si>
  <si>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</si>
  <si>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</si>
  <si>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</si>
  <si>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</si>
  <si>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</si>
  <si>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</si>
  <si>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</si>
  <si>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</si>
  <si>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</si>
  <si>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</si>
  <si>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</si>
  <si>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</si>
  <si>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</si>
  <si>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</si>
  <si>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</si>
  <si>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</si>
  <si>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</si>
  <si>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</si>
  <si>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</si>
  <si>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</si>
  <si>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</si>
  <si>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</si>
  <si>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</si>
  <si>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</si>
  <si>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</si>
  <si>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</si>
  <si>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</si>
  <si>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</si>
  <si>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</si>
  <si>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</si>
  <si>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</si>
  <si>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</si>
  <si>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</si>
  <si>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</si>
  <si>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</si>
  <si>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</si>
  <si>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</si>
  <si>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</si>
  <si>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</si>
  <si>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</si>
  <si>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</si>
  <si>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</si>
  <si>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</si>
  <si>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</si>
  <si>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</si>
  <si>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</si>
  <si>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</si>
  <si>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</si>
  <si>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</si>
  <si>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</si>
  <si>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</si>
  <si>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</si>
  <si>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</si>
  <si>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</si>
  <si>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</si>
  <si>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</si>
  <si>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</si>
  <si>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</si>
  <si>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</si>
  <si>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</si>
  <si>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</si>
  <si>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</si>
  <si>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</si>
  <si>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</si>
  <si>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</si>
  <si>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</si>
  <si>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</si>
  <si>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</si>
  <si>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</si>
  <si>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</si>
  <si>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</si>
  <si>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</si>
  <si>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</si>
  <si>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</si>
  <si>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</si>
  <si>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</si>
  <si>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</si>
  <si>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</si>
  <si>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</si>
  <si>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</si>
  <si>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</si>
  <si>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</si>
  <si>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</si>
  <si>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</si>
  <si>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</si>
  <si>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</si>
  <si>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</si>
  <si>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</si>
  <si>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</si>
  <si>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</si>
  <si>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</si>
  <si>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</si>
  <si>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</si>
  <si>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</si>
  <si>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</si>
  <si>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</si>
  <si>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</si>
  <si>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</si>
  <si>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</si>
  <si>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</si>
  <si>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</si>
  <si>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</si>
  <si>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</si>
  <si>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</si>
  <si>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</si>
  <si>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</si>
  <si>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</si>
  <si>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</si>
  <si>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</si>
  <si>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</si>
  <si>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</si>
  <si>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</si>
  <si>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</si>
  <si>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</si>
  <si>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</si>
  <si>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</si>
  <si>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</si>
  <si>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</si>
  <si>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</si>
  <si>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</si>
  <si>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</si>
  <si>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</si>
  <si>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</si>
  <si>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</si>
  <si>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</si>
  <si>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</si>
  <si>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</si>
  <si>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</si>
  <si>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</si>
  <si>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</si>
  <si>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</si>
  <si>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</si>
  <si>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</si>
  <si>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</si>
  <si>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</si>
  <si>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</si>
  <si>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</si>
  <si>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</si>
  <si>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</si>
  <si>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</si>
  <si>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</si>
  <si>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</si>
  <si>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</si>
  <si>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</si>
  <si>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</si>
  <si>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</si>
  <si>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</si>
  <si>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</si>
  <si>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</si>
  <si>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</si>
  <si>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</si>
  <si>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</si>
  <si>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</si>
  <si>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</si>
  <si>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</si>
  <si>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</si>
  <si>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</si>
  <si>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</si>
  <si>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</si>
  <si>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</si>
  <si>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</si>
  <si>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</si>
  <si>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</si>
  <si>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</si>
  <si>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</si>
  <si>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</si>
  <si>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</si>
  <si>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</si>
  <si>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</si>
  <si>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</si>
  <si>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</si>
  <si>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</si>
  <si>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</si>
  <si>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</si>
  <si>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</si>
  <si>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</si>
  <si>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</si>
  <si>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</si>
  <si>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</si>
  <si>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</si>
  <si>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</si>
  <si>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</si>
  <si>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</si>
  <si>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</si>
  <si>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</si>
  <si>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</si>
  <si>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</si>
  <si>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</si>
  <si>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</si>
  <si>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</si>
  <si>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</si>
  <si>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</si>
  <si>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</si>
  <si>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</si>
  <si>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</si>
  <si>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</si>
  <si>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</si>
  <si>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</si>
  <si>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</si>
  <si>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</si>
  <si>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</si>
  <si>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</si>
  <si>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</si>
  <si>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</si>
  <si>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</si>
  <si>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</si>
  <si>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</si>
  <si>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</si>
  <si>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</si>
  <si>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</si>
  <si>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</si>
  <si>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</si>
  <si>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</si>
  <si>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</si>
  <si>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</si>
  <si>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</si>
  <si>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</si>
  <si>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</si>
  <si>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</si>
  <si>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</si>
  <si>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</si>
  <si>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</si>
  <si>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</si>
  <si>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</si>
  <si>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</si>
  <si>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</si>
  <si>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</si>
  <si>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</si>
  <si>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</si>
  <si>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</si>
  <si>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</si>
  <si>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</si>
  <si>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</si>
  <si>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</si>
  <si>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</si>
  <si>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</si>
  <si>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</si>
  <si>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</si>
  <si>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</si>
  <si>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</si>
  <si>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</si>
  <si>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</si>
  <si>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</si>
  <si>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</si>
  <si>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</si>
  <si>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</si>
  <si>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</si>
  <si>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</si>
  <si>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</si>
  <si>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</si>
  <si>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</si>
  <si>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</si>
  <si>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</si>
  <si>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</si>
  <si>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</si>
  <si>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</si>
  <si>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</si>
  <si>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</si>
  <si>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</si>
  <si>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</si>
  <si>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</si>
  <si>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</si>
  <si>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</si>
  <si>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</si>
  <si>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</si>
  <si>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</si>
  <si>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</si>
  <si>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</si>
  <si>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</si>
  <si>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</si>
  <si>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</si>
  <si>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</si>
  <si>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</si>
  <si>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</si>
  <si>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</si>
  <si>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</si>
  <si>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</si>
  <si>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</si>
  <si>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</si>
  <si>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</si>
  <si>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</si>
  <si>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</si>
  <si>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</si>
  <si>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</si>
  <si>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</si>
  <si>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</si>
  <si>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</si>
  <si>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</si>
  <si>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</si>
  <si>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</si>
  <si>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</si>
  <si>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</si>
  <si>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</si>
  <si>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</si>
  <si>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</si>
  <si>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</si>
  <si>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</si>
  <si>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</si>
  <si>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</si>
  <si>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</si>
  <si>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</si>
  <si>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</si>
  <si>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</si>
  <si>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</si>
  <si>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</si>
  <si>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</si>
  <si>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</si>
  <si>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</si>
  <si>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</si>
  <si>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</si>
  <si>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</si>
  <si>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</si>
  <si>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</si>
  <si>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</si>
  <si>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</si>
  <si>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</si>
  <si>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</si>
  <si>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</si>
  <si>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</si>
  <si>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</si>
  <si>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</si>
  <si>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</si>
  <si>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</si>
  <si>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</si>
  <si>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</si>
  <si>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</si>
  <si>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</si>
  <si>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</si>
  <si>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</si>
  <si>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</si>
  <si>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</si>
  <si>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</si>
  <si>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</si>
  <si>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</si>
  <si>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</si>
  <si>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</si>
  <si>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</si>
  <si>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</si>
  <si>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</si>
  <si>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</si>
  <si>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</si>
  <si>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</si>
  <si>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</si>
  <si>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</si>
  <si>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</si>
  <si>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</si>
  <si>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</si>
  <si>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</si>
  <si>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</si>
  <si>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</si>
  <si>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</si>
  <si>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</si>
  <si>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</si>
  <si>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</si>
  <si>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</si>
  <si>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</si>
  <si>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</si>
  <si>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</si>
  <si>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</si>
  <si>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</si>
  <si>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</si>
  <si>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</si>
  <si>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</si>
  <si>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</si>
  <si>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</si>
  <si>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</si>
  <si>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</si>
  <si>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</si>
  <si>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</si>
  <si>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</si>
  <si>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</si>
  <si>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</si>
  <si>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</si>
  <si>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</si>
  <si>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</si>
  <si>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</si>
  <si>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</si>
  <si>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</si>
  <si>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</si>
  <si>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</si>
  <si>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</si>
  <si>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</si>
  <si>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</si>
  <si>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</si>
  <si>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</si>
  <si>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</si>
  <si>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</si>
  <si>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</si>
  <si>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</si>
  <si>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</si>
  <si>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</si>
  <si>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</si>
  <si>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</si>
  <si>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</si>
  <si>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</si>
  <si>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</si>
  <si>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</si>
  <si>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</si>
  <si>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</si>
  <si>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</si>
  <si>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</si>
  <si>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</si>
  <si>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</si>
  <si>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</si>
  <si>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</si>
  <si>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</si>
  <si>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</si>
  <si>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</si>
  <si>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</si>
  <si>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</si>
  <si>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</si>
  <si>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</si>
  <si>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</si>
  <si>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</si>
  <si>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</si>
  <si>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</si>
  <si>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</si>
  <si>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</si>
  <si>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</si>
  <si>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</si>
  <si>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</si>
  <si>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</si>
  <si>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</si>
  <si>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</si>
  <si>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</si>
  <si>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</si>
  <si>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</si>
  <si>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</si>
  <si>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</si>
  <si>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</si>
  <si>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</si>
  <si>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</si>
  <si>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</si>
  <si>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</si>
  <si>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</si>
  <si>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</si>
  <si>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</si>
  <si>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</si>
  <si>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</si>
  <si>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</si>
  <si>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</si>
  <si>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</si>
  <si>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</si>
  <si>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</si>
  <si>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</si>
  <si>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</si>
  <si>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</si>
  <si>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</si>
  <si>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</si>
  <si>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</si>
  <si>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</si>
  <si>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</si>
  <si>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</si>
  <si>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</si>
  <si>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</si>
  <si>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</si>
  <si>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</si>
  <si>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</si>
  <si>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</si>
  <si>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</si>
  <si>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</si>
  <si>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</si>
  <si>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</si>
  <si>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</si>
  <si>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</si>
  <si>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</si>
  <si>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</si>
  <si>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</si>
  <si>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</si>
  <si>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</si>
  <si>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</si>
  <si>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</si>
  <si>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</si>
  <si>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</si>
  <si>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</si>
  <si>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</si>
  <si>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</si>
  <si>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</si>
  <si>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</si>
  <si>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</si>
  <si>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</si>
  <si>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</si>
  <si>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</si>
  <si>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</si>
  <si>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</si>
  <si>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</si>
  <si>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</si>
  <si>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</si>
  <si>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</si>
  <si>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</si>
  <si>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</si>
  <si>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</si>
  <si>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</si>
  <si>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</si>
  <si>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</si>
  <si>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</si>
  <si>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</si>
  <si>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</si>
  <si>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</si>
  <si>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</si>
  <si>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</si>
  <si>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</si>
  <si>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</si>
  <si>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</si>
  <si>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</si>
  <si>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</si>
  <si>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</si>
  <si>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</si>
  <si>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</si>
  <si>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</si>
  <si>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</si>
  <si>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</si>
  <si>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</si>
  <si>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</si>
  <si>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</si>
  <si>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</si>
  <si>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</si>
  <si>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</si>
  <si>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</si>
  <si>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</si>
  <si>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</si>
  <si>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</si>
  <si>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</si>
  <si>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</si>
  <si>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</si>
  <si>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</si>
  <si>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</si>
  <si>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</si>
  <si>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</si>
  <si>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</si>
  <si>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</si>
  <si>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</si>
  <si>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</si>
  <si>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</si>
  <si>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</si>
  <si>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</si>
  <si>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</si>
  <si>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</si>
  <si>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</si>
  <si>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</si>
  <si>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</si>
  <si>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</si>
  <si>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</si>
  <si>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</si>
  <si>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</si>
  <si>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</si>
  <si>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</si>
  <si>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</si>
  <si>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</si>
  <si>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</si>
  <si>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</si>
  <si>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</si>
  <si>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</si>
  <si>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</si>
  <si>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</si>
  <si>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</si>
  <si>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</si>
  <si>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</si>
  <si>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</si>
  <si>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</si>
  <si>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</si>
  <si>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</si>
  <si>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</si>
  <si>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</si>
  <si>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</si>
  <si>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</si>
  <si>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</si>
  <si>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</si>
  <si>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</si>
  <si>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</si>
  <si>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</si>
  <si>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</si>
  <si>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</si>
  <si>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</si>
  <si>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</si>
  <si>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</si>
  <si>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</si>
  <si>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</si>
  <si>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</si>
  <si>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</si>
  <si>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</si>
  <si>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</si>
  <si>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</si>
  <si>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</si>
  <si>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</si>
  <si>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</si>
  <si>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</si>
  <si>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</si>
  <si>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</si>
  <si>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</si>
  <si>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</si>
  <si>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</si>
  <si>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</si>
  <si>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</si>
  <si>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</si>
  <si>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</si>
  <si>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</si>
  <si>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</si>
  <si>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</si>
  <si>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</si>
  <si>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</si>
  <si>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</si>
  <si>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</si>
  <si>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</si>
  <si>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</si>
  <si>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</si>
  <si>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</si>
  <si>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</si>
  <si>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</si>
  <si>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</si>
  <si>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</si>
  <si>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</si>
  <si>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</si>
  <si>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</si>
  <si>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</si>
  <si>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</si>
  <si>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</si>
  <si>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</si>
  <si>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</si>
  <si>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</si>
  <si>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</si>
  <si>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</si>
  <si>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</si>
  <si>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</si>
  <si>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</si>
  <si>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</si>
  <si>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</si>
  <si>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</si>
  <si>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</si>
  <si>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</si>
  <si>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</si>
  <si>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</si>
  <si>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</si>
  <si>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</si>
  <si>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</si>
  <si>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</si>
  <si>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</si>
  <si>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</si>
  <si>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</si>
  <si>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</si>
  <si>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</si>
  <si>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</si>
  <si>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</si>
  <si>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</si>
  <si>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</si>
  <si>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</si>
  <si>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</si>
  <si>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</si>
  <si>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</si>
  <si>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</si>
  <si>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</si>
  <si>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</si>
  <si>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</si>
  <si>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</si>
  <si>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</si>
  <si>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</si>
  <si>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</si>
  <si>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</si>
  <si>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</si>
  <si>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</si>
  <si>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</si>
  <si>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</si>
  <si>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</si>
  <si>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</si>
  <si>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</si>
  <si>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</si>
  <si>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</si>
  <si>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</si>
  <si>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</si>
  <si>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</si>
  <si>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</si>
  <si>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</si>
  <si>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</si>
  <si>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</si>
  <si>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</si>
  <si>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</si>
  <si>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</si>
  <si>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</si>
  <si>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</si>
  <si>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</si>
  <si>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</si>
  <si>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</si>
  <si>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</si>
  <si>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</si>
  <si>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</si>
  <si>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</si>
  <si>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</si>
  <si>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</si>
  <si>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</si>
  <si>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</si>
  <si>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</si>
  <si>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</si>
  <si>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</si>
  <si>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</si>
  <si>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</si>
  <si>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</si>
  <si>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</si>
  <si>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</si>
  <si>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</si>
  <si>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</si>
  <si>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</si>
  <si>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</si>
  <si>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</si>
  <si>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</si>
  <si>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</si>
  <si>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</si>
  <si>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</si>
  <si>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</si>
  <si>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</si>
  <si>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</si>
  <si>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</si>
  <si>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</si>
  <si>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</si>
  <si>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</si>
  <si>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</si>
  <si>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</si>
  <si>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</si>
  <si>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</si>
  <si>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</si>
  <si>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</si>
  <si>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</si>
  <si>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</si>
  <si>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</si>
  <si>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</si>
  <si>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</si>
  <si>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</si>
  <si>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</si>
  <si>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</si>
  <si>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</si>
  <si>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</si>
  <si>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</si>
  <si>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</si>
  <si>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</si>
  <si>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</si>
  <si>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</si>
  <si>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</si>
  <si>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</si>
  <si>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</si>
  <si>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</si>
  <si>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</si>
  <si>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</si>
  <si>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</si>
  <si>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</si>
  <si>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</si>
  <si>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</si>
  <si>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</si>
  <si>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</si>
  <si>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</si>
  <si>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</si>
  <si>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</si>
  <si>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</si>
  <si>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</si>
  <si>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</si>
  <si>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</si>
  <si>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</si>
  <si>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</si>
  <si>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</si>
  <si>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</si>
  <si>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</si>
  <si>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</si>
  <si>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</si>
  <si>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</si>
  <si>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</si>
  <si>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</si>
  <si>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</si>
  <si>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</si>
  <si>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</si>
  <si>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</si>
  <si>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</si>
  <si>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</si>
  <si>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</si>
  <si>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</si>
  <si>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</si>
  <si>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</si>
  <si>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</si>
  <si>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</si>
  <si>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</si>
  <si>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</si>
  <si>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</si>
  <si>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</si>
  <si>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</si>
  <si>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</si>
  <si>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</si>
  <si>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</si>
  <si>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</si>
  <si>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</si>
  <si>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</si>
  <si>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</si>
  <si>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</si>
  <si>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</si>
  <si>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</si>
  <si>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</si>
  <si>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</si>
  <si>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</si>
  <si>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</si>
  <si>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</si>
  <si>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</si>
  <si>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</si>
  <si>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</si>
  <si>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</si>
  <si>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</si>
  <si>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</si>
  <si>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</si>
  <si>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</si>
  <si>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</si>
  <si>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</si>
  <si>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</si>
  <si>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</si>
  <si>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</si>
  <si>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</si>
  <si>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</si>
  <si>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</si>
  <si>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</si>
  <si>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</si>
  <si>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</si>
  <si>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</si>
  <si>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</si>
  <si>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</si>
  <si>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</si>
  <si>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</si>
  <si>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</si>
  <si>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</si>
  <si>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</si>
  <si>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</si>
  <si>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</si>
  <si>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</si>
  <si>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</si>
  <si>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</si>
  <si>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</si>
  <si>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</si>
  <si>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</si>
  <si>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</si>
  <si>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</si>
  <si>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</si>
  <si>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</si>
  <si>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</si>
  <si>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</si>
  <si>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</si>
  <si>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</si>
  <si>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</si>
  <si>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</si>
  <si>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</si>
  <si>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</si>
  <si>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</si>
  <si>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</si>
  <si>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</si>
  <si>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</si>
  <si>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</si>
  <si>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</si>
  <si>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</si>
  <si>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</si>
  <si>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</si>
  <si>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</si>
  <si>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</si>
  <si>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</si>
  <si>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</si>
  <si>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</si>
  <si>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</si>
  <si>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</si>
  <si>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</si>
  <si>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</si>
  <si>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</si>
  <si>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</si>
  <si>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</si>
  <si>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</si>
  <si>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</si>
  <si>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</si>
  <si>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</si>
  <si>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</si>
  <si>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</si>
  <si>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</si>
  <si>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</si>
  <si>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</si>
  <si>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</si>
  <si>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</si>
  <si>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</si>
  <si>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</si>
  <si>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</si>
  <si>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</si>
  <si>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</si>
  <si>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</si>
  <si>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</si>
  <si>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</si>
  <si>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</si>
  <si>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</si>
  <si>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</si>
  <si>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</si>
  <si>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</si>
  <si>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</si>
  <si>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</si>
  <si>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</si>
  <si>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</si>
  <si>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</si>
  <si>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</si>
  <si>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</si>
  <si>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</si>
  <si>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</si>
  <si>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</si>
  <si>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</si>
  <si>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</si>
  <si>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</si>
  <si>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</si>
  <si>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</si>
  <si>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</si>
  <si>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</si>
  <si>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</si>
  <si>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</si>
  <si>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</si>
  <si>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</si>
  <si>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</si>
  <si>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</si>
  <si>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</si>
  <si>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</si>
  <si>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</si>
  <si>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</si>
  <si>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</si>
  <si>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</si>
  <si>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</si>
  <si>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</si>
  <si>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</si>
  <si>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</si>
  <si>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</si>
  <si>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</si>
  <si>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</si>
  <si>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</si>
  <si>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</si>
  <si>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</si>
  <si>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</si>
  <si>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</si>
  <si>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</si>
  <si>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</si>
  <si>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</si>
  <si>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</si>
  <si>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</si>
  <si>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</si>
  <si>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</si>
  <si>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</si>
  <si>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</si>
  <si>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</si>
  <si>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</si>
  <si>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</si>
  <si>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</si>
  <si>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</si>
  <si>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</si>
  <si>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</si>
  <si>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</si>
  <si>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</si>
  <si>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</si>
  <si>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</si>
  <si>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</si>
  <si>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</si>
  <si>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</si>
  <si>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</si>
  <si>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</si>
  <si>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</si>
  <si>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</si>
  <si>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</si>
  <si>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</si>
  <si>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</si>
  <si>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</si>
  <si>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</si>
  <si>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</si>
  <si>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</si>
  <si>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</si>
  <si>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</si>
  <si>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</si>
  <si>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</si>
  <si>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</si>
  <si>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</si>
  <si>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</si>
  <si>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</si>
  <si>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</si>
  <si>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</si>
  <si>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</si>
  <si>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</si>
  <si>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</si>
  <si>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</si>
  <si>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</si>
  <si>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</si>
  <si>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</si>
  <si>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</si>
  <si>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</si>
  <si>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</si>
  <si>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</si>
  <si>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</si>
  <si>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</si>
  <si>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</si>
  <si>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</si>
  <si>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</si>
  <si>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</si>
  <si>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</si>
  <si>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</si>
  <si>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</si>
  <si>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</si>
  <si>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</si>
  <si>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</si>
  <si>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</si>
  <si>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</si>
  <si>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</si>
  <si>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</si>
  <si>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</si>
  <si>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</si>
  <si>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</si>
  <si>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</si>
  <si>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</si>
  <si>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</si>
  <si>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</si>
  <si>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</si>
  <si>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</si>
  <si>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</si>
  <si>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</si>
  <si>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</si>
  <si>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</si>
  <si>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</si>
  <si>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</si>
  <si>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</si>
  <si>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</si>
  <si>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</si>
  <si>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</si>
  <si>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</si>
  <si>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</si>
  <si>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</si>
  <si>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</si>
  <si>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</si>
  <si>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</si>
  <si>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</si>
  <si>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</si>
  <si>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</si>
  <si>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</si>
  <si>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</si>
  <si>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</si>
  <si>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</si>
  <si>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</si>
  <si>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</si>
  <si>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</si>
  <si>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</si>
  <si>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</si>
  <si>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</si>
  <si>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</si>
  <si>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</si>
  <si>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</si>
  <si>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</si>
  <si>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</si>
  <si>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</si>
  <si>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</si>
  <si>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</si>
  <si>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</si>
  <si>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</si>
  <si>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</si>
  <si>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</si>
  <si>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</si>
  <si>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</si>
  <si>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</si>
  <si>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</si>
  <si>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</si>
  <si>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</si>
  <si>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</si>
  <si>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</si>
  <si>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</si>
  <si>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</si>
  <si>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</si>
  <si>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</si>
  <si>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</si>
  <si>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</si>
  <si>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</si>
  <si>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</si>
  <si>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</si>
  <si>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</si>
  <si>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</si>
  <si>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</si>
  <si>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</si>
  <si>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</si>
  <si>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</si>
  <si>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</si>
  <si>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</si>
  <si>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</si>
  <si>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</si>
  <si>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</si>
  <si>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</si>
  <si>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</si>
  <si>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</si>
  <si>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</si>
  <si>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</si>
  <si>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</si>
  <si>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</si>
  <si>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</si>
  <si>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</si>
  <si>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</si>
  <si>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</si>
  <si>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</si>
  <si>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</si>
  <si>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</si>
  <si>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</si>
  <si>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</si>
  <si>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</si>
  <si>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</si>
  <si>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</si>
  <si>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</si>
  <si>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</si>
  <si>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</si>
  <si>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</si>
  <si>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</si>
  <si>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</si>
  <si>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</si>
  <si>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</si>
  <si>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</si>
  <si>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</si>
  <si>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</si>
  <si>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</si>
  <si>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</si>
  <si>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</si>
  <si>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</si>
  <si>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</si>
  <si>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</si>
  <si>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</si>
  <si>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</si>
  <si>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</si>
  <si>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</si>
  <si>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</si>
  <si>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</si>
  <si>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</si>
  <si>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</si>
  <si>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</si>
  <si>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</si>
  <si>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</si>
  <si>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</si>
  <si>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</si>
  <si>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</si>
  <si>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</si>
  <si>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</si>
  <si>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</si>
  <si>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</si>
  <si>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</si>
  <si>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</si>
  <si>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</si>
  <si>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</si>
  <si>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</si>
  <si>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</si>
  <si>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</si>
  <si>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</si>
  <si>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</si>
  <si>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</si>
  <si>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</si>
  <si>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</si>
  <si>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</si>
  <si>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</si>
  <si>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</si>
  <si>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</si>
  <si>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</si>
  <si>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</si>
  <si>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</si>
  <si>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</si>
  <si>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</si>
  <si>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</si>
  <si>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</si>
  <si>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</si>
  <si>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</si>
  <si>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</si>
  <si>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</si>
  <si>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</si>
  <si>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</si>
  <si>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</si>
  <si>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</si>
  <si>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</si>
  <si>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</si>
  <si>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</si>
  <si>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</si>
  <si>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</si>
  <si>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</si>
  <si>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</si>
  <si>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</si>
  <si>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</si>
  <si>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</si>
  <si>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</si>
  <si>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</si>
  <si>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</si>
  <si>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</si>
  <si>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</si>
  <si>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</si>
  <si>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</si>
  <si>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</si>
  <si>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</si>
  <si>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</si>
  <si>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</si>
  <si>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</si>
  <si>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</si>
  <si>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</si>
  <si>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</si>
  <si>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</si>
  <si>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</si>
  <si>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</si>
  <si>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</si>
  <si>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</si>
  <si>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</si>
  <si>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</si>
  <si>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</si>
  <si>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</si>
  <si>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</si>
  <si>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</si>
  <si>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</si>
  <si>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</si>
  <si>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</si>
  <si>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</si>
  <si>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</si>
  <si>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</si>
  <si>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</si>
  <si>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</si>
  <si>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</si>
  <si>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</si>
  <si>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</si>
  <si>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</si>
  <si>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</si>
  <si>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</si>
  <si>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</si>
  <si>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</si>
  <si>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</si>
  <si>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</si>
  <si>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</si>
  <si>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</si>
  <si>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</si>
  <si>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</si>
  <si>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</si>
  <si>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</si>
  <si>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</si>
  <si>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</si>
  <si>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</si>
  <si>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</si>
  <si>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</si>
  <si>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</si>
  <si>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</si>
  <si>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</si>
  <si>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</si>
  <si>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</si>
  <si>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</si>
  <si>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</si>
  <si>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</si>
  <si>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</si>
  <si>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</si>
  <si>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</si>
  <si>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</si>
  <si>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</si>
  <si>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</si>
  <si>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</si>
  <si>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</si>
  <si>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</si>
  <si>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</si>
  <si>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</si>
  <si>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</si>
  <si>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</si>
  <si>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</si>
  <si>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</si>
  <si>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</si>
  <si>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</si>
  <si>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</si>
  <si>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</si>
  <si>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</si>
  <si>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</si>
  <si>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</si>
  <si>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</si>
  <si>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</si>
  <si>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</si>
  <si>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</si>
  <si>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</si>
  <si>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</si>
  <si>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</si>
  <si>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</si>
  <si>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</si>
  <si>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</si>
  <si>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</si>
  <si>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</si>
  <si>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</si>
  <si>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</si>
  <si>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</si>
  <si>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</si>
  <si>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</si>
  <si>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</si>
  <si>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</si>
  <si>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</si>
  <si>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</si>
  <si>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</si>
  <si>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</si>
  <si>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</si>
  <si>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</si>
  <si>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</si>
  <si>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</si>
  <si>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</si>
  <si>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</si>
  <si>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</si>
  <si>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</si>
  <si>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</si>
  <si>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</si>
  <si>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</si>
  <si>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</si>
  <si>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</si>
  <si>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</si>
  <si>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</si>
  <si>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</si>
  <si>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</si>
  <si>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</si>
  <si>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</si>
  <si>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</si>
  <si>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</si>
  <si>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</si>
  <si>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</si>
  <si>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</si>
  <si>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</si>
  <si>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</si>
  <si>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</si>
  <si>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</si>
  <si>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</si>
  <si>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</si>
  <si>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</si>
  <si>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</si>
  <si>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</si>
  <si>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</si>
  <si>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</si>
  <si>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</si>
  <si>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</si>
  <si>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</si>
  <si>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</si>
  <si>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</si>
  <si>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</si>
  <si>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</si>
  <si>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</si>
  <si>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</si>
  <si>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</si>
  <si>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</si>
  <si>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</si>
  <si>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</si>
  <si>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</si>
  <si>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</si>
  <si>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</si>
  <si>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</si>
  <si>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</si>
  <si>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</si>
  <si>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</si>
  <si>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</si>
  <si>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</si>
  <si>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</si>
  <si>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</si>
  <si>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</si>
  <si>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</si>
  <si>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</si>
  <si>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</si>
  <si>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</si>
  <si>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</si>
  <si>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</si>
  <si>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</si>
  <si>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</si>
  <si>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</si>
  <si>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</si>
  <si>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</si>
  <si>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</si>
  <si>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</si>
  <si>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</si>
  <si>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</si>
  <si>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</si>
  <si>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</si>
  <si>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</si>
  <si>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</si>
  <si>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</si>
  <si>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</si>
  <si>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</si>
  <si>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</si>
  <si>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</si>
  <si>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</si>
  <si>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</si>
  <si>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</si>
  <si>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</si>
  <si>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</si>
  <si>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</si>
  <si>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</si>
  <si>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</si>
  <si>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</si>
  <si>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</si>
  <si>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</si>
  <si>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</si>
  <si>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</si>
  <si>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</si>
  <si>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</si>
  <si>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</si>
  <si>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</si>
  <si>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</si>
  <si>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</si>
  <si>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</si>
  <si>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</si>
  <si>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</si>
  <si>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</si>
  <si>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</si>
  <si>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</si>
  <si>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</si>
  <si>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</si>
  <si>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</si>
  <si>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</si>
  <si>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</si>
  <si>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</si>
  <si>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</si>
  <si>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</si>
  <si>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</si>
  <si>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</si>
  <si>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</si>
  <si>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</si>
  <si>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</si>
  <si>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</si>
  <si>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</si>
  <si>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</si>
  <si>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</si>
  <si>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</si>
  <si>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</si>
  <si>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</si>
  <si>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</si>
  <si>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</si>
  <si>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</si>
  <si>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</si>
  <si>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</si>
  <si>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</si>
  <si>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</si>
  <si>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</si>
  <si>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</si>
  <si>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</si>
  <si>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</si>
  <si>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</si>
  <si>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</si>
  <si>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</si>
  <si>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</si>
  <si>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</si>
  <si>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</si>
  <si>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</si>
  <si>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</si>
  <si>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</si>
  <si>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</si>
  <si>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</si>
  <si>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</si>
  <si>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</si>
  <si>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</si>
  <si>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</si>
  <si>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</si>
  <si>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</si>
  <si>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</si>
  <si>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</si>
  <si>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</si>
  <si>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</si>
  <si>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</si>
  <si>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</si>
  <si>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</si>
  <si>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</si>
  <si>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</si>
  <si>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</si>
  <si>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</si>
  <si>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</si>
  <si>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</si>
  <si>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</si>
  <si>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</si>
  <si>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</si>
  <si>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</si>
  <si>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</si>
  <si>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</si>
  <si>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</si>
  <si>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</si>
  <si>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</si>
  <si>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</si>
  <si>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</si>
  <si>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</si>
  <si>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</si>
  <si>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</si>
  <si>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</si>
  <si>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</si>
  <si>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</si>
  <si>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</si>
  <si>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</si>
  <si>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</si>
  <si>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</si>
  <si>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</si>
  <si>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</si>
  <si>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</si>
  <si>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</si>
  <si>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</si>
  <si>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</si>
  <si>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</si>
  <si>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</si>
  <si>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</si>
  <si>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</si>
  <si>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</si>
  <si>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</si>
  <si>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</si>
  <si>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</si>
  <si>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</si>
  <si>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</si>
  <si>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</si>
  <si>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</si>
  <si>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</si>
  <si>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</si>
  <si>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</si>
  <si>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</si>
  <si>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</si>
  <si>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</si>
  <si>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</si>
  <si>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</si>
  <si>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</si>
  <si>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</si>
  <si>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</si>
  <si>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</si>
  <si>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</si>
  <si>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</si>
  <si>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</si>
  <si>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</si>
  <si>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</si>
  <si>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</si>
  <si>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</si>
  <si>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</si>
  <si>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</si>
  <si>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</si>
  <si>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</si>
  <si>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</si>
  <si>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</si>
  <si>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</si>
  <si>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</si>
  <si>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</si>
  <si>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</si>
  <si>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</si>
  <si>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</si>
  <si>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</si>
  <si>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</si>
  <si>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</si>
  <si>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</si>
  <si>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</si>
  <si>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</si>
  <si>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</si>
  <si>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</si>
  <si>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</si>
  <si>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</si>
  <si>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</si>
  <si>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</si>
  <si>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</si>
  <si>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</si>
  <si>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</si>
  <si>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</si>
  <si>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</si>
  <si>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</si>
  <si>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</si>
  <si>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</si>
  <si>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</si>
  <si>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</si>
  <si>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</si>
  <si>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</si>
  <si>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</si>
  <si>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</si>
  <si>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</si>
  <si>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</si>
  <si>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</si>
  <si>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</si>
  <si>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</si>
  <si>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</si>
  <si>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</si>
  <si>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</si>
  <si>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</si>
  <si>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</si>
  <si>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</si>
  <si>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</si>
  <si>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</si>
  <si>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</si>
  <si>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</si>
  <si>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</si>
  <si>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</si>
  <si>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</si>
  <si>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</si>
  <si>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</si>
  <si>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</si>
  <si>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</si>
  <si>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</si>
  <si>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</si>
  <si>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</si>
  <si>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</si>
  <si>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</si>
  <si>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</si>
  <si>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</si>
  <si>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</si>
  <si>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</si>
  <si>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</si>
  <si>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</si>
  <si>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</si>
  <si>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</si>
  <si>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</si>
  <si>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</si>
  <si>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</si>
  <si>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</si>
  <si>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</si>
  <si>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</si>
  <si>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</si>
  <si>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</si>
  <si>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</si>
  <si>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</si>
  <si>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</si>
  <si>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</si>
  <si>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</si>
  <si>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</si>
  <si>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</si>
  <si>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</si>
  <si>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</si>
  <si>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</si>
  <si>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</si>
  <si>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</si>
  <si>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</si>
  <si>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</si>
  <si>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</si>
  <si>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</si>
  <si>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</si>
  <si>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</si>
  <si>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</si>
  <si>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</si>
  <si>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</si>
  <si>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</si>
  <si>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</si>
  <si>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</si>
  <si>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</si>
  <si>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</si>
  <si>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</si>
  <si>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</si>
  <si>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</si>
  <si>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</si>
  <si>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</si>
  <si>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</si>
  <si>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</si>
  <si>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</si>
  <si>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</si>
  <si>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</si>
  <si>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</si>
  <si>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</si>
  <si>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</si>
  <si>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</si>
  <si>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</si>
  <si>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</si>
  <si>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</si>
  <si>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</si>
  <si>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</si>
  <si>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</si>
  <si>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</si>
  <si>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</si>
  <si>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</si>
  <si>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</si>
  <si>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</si>
  <si>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</si>
  <si>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</si>
  <si>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</si>
  <si>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</si>
  <si>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</si>
  <si>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</si>
  <si>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</si>
  <si>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</si>
  <si>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</si>
  <si>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</si>
  <si>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</si>
  <si>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</si>
  <si>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</si>
  <si>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</si>
  <si>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</si>
  <si>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</si>
  <si>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</si>
  <si>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</si>
  <si>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</si>
  <si>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</si>
  <si>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</si>
  <si>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</si>
  <si>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</si>
  <si>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</si>
  <si>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</si>
  <si>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</si>
  <si>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</si>
  <si>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</si>
  <si>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</si>
  <si>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</si>
  <si>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</si>
  <si>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</si>
  <si>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</si>
  <si>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</si>
  <si>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</si>
  <si>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</si>
  <si>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</si>
  <si>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</si>
  <si>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</si>
  <si>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</si>
  <si>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</si>
  <si>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</si>
  <si>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</si>
  <si>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</si>
  <si>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</si>
  <si>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</si>
  <si>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</si>
  <si>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</si>
  <si>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</si>
  <si>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</si>
  <si>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</si>
  <si>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</si>
  <si>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</si>
  <si>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</si>
  <si>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</si>
  <si>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</si>
  <si>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</si>
  <si>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</si>
  <si>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</si>
  <si>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</si>
  <si>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</si>
  <si>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</si>
  <si>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</si>
  <si>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</si>
  <si>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</si>
  <si>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</si>
  <si>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</si>
  <si>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</si>
  <si>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</si>
  <si>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</si>
  <si>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</si>
  <si>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</si>
  <si>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</si>
  <si>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</si>
  <si>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</si>
  <si>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</si>
  <si>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</si>
  <si>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</si>
  <si>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</si>
  <si>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</si>
  <si>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</si>
  <si>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</si>
  <si>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</si>
  <si>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</si>
  <si>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</si>
  <si>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</si>
  <si>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</si>
  <si>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</si>
  <si>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</si>
  <si>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</si>
  <si>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</si>
  <si>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</si>
  <si>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</si>
  <si>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</si>
  <si>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</si>
  <si>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</si>
  <si>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</si>
  <si>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</si>
  <si>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</si>
  <si>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</si>
  <si>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</si>
  <si>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</si>
  <si>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</si>
  <si>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</si>
  <si>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</si>
  <si>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</si>
  <si>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</si>
  <si>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</si>
  <si>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</si>
  <si>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</si>
  <si>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</si>
  <si>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</si>
  <si>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</si>
  <si>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</si>
  <si>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</si>
  <si>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</si>
  <si>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</si>
  <si>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</si>
  <si>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</si>
  <si>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</si>
  <si>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</si>
  <si>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</si>
  <si>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</si>
  <si>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</si>
  <si>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</si>
  <si>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</si>
  <si>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</si>
  <si>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</si>
  <si>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</si>
  <si>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</si>
  <si>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</si>
  <si>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</si>
  <si>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</si>
  <si>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</si>
  <si>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</si>
  <si>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</si>
  <si>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</si>
  <si>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</si>
  <si>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</si>
  <si>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</si>
  <si>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</si>
  <si>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</si>
  <si>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</si>
  <si>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</si>
  <si>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</si>
  <si>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</si>
  <si>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</si>
  <si>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</si>
  <si>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</si>
  <si>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</si>
  <si>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</si>
  <si>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</si>
  <si>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</si>
  <si>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</si>
  <si>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</si>
  <si>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</si>
  <si>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</si>
  <si>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</si>
  <si>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</si>
  <si>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</si>
  <si>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</si>
  <si>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</si>
  <si>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</si>
  <si>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</si>
  <si>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</si>
  <si>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</si>
  <si>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</si>
  <si>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</si>
  <si>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</si>
  <si>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</si>
  <si>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</si>
  <si>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</si>
  <si>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</si>
  <si>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</si>
  <si>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</si>
  <si>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</si>
  <si>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</si>
  <si>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</si>
  <si>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</si>
  <si>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</si>
  <si>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</si>
  <si>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</si>
  <si>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</si>
  <si>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</si>
  <si>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</si>
  <si>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</si>
  <si>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</si>
  <si>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</si>
  <si>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</si>
  <si>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</si>
  <si>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</si>
  <si>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</si>
  <si>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</si>
  <si>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</si>
  <si>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</si>
  <si>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</si>
  <si>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</si>
  <si>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</si>
  <si>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</si>
  <si>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</si>
  <si>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</si>
  <si>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</si>
  <si>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</si>
  <si>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</si>
  <si>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</si>
  <si>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</si>
  <si>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</si>
  <si>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</si>
  <si>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</si>
  <si>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</si>
  <si>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</si>
  <si>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</si>
  <si>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</si>
  <si>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</si>
  <si>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</si>
  <si>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</si>
  <si>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</si>
  <si>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</si>
  <si>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</si>
  <si>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</si>
  <si>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</si>
  <si>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</si>
  <si>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</si>
  <si>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</si>
  <si>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</si>
  <si>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</si>
  <si>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</si>
  <si>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</si>
  <si>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</si>
  <si>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</si>
  <si>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</si>
  <si>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</si>
  <si>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</si>
  <si>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</si>
  <si>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</si>
  <si>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</si>
  <si>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</si>
  <si>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</si>
  <si>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</si>
  <si>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</si>
  <si>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</si>
  <si>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</si>
  <si>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</si>
  <si>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</si>
  <si>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</si>
  <si>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</si>
  <si>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</si>
  <si>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</si>
  <si>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</si>
  <si>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</si>
  <si>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</si>
  <si>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</si>
  <si>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</si>
  <si>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</si>
  <si>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</si>
  <si>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</si>
  <si>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</si>
  <si>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</si>
  <si>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</si>
  <si>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</si>
  <si>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</si>
  <si>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</si>
  <si>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</si>
  <si>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</si>
  <si>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</si>
  <si>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</si>
  <si>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</si>
  <si>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</si>
  <si>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</si>
  <si>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</si>
  <si>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</si>
  <si>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</si>
  <si>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</si>
  <si>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</si>
  <si>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</si>
  <si>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</si>
  <si>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</si>
  <si>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</si>
  <si>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</si>
  <si>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</si>
  <si>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</si>
  <si>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</si>
  <si>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</si>
  <si>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</si>
  <si>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</si>
  <si>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</si>
  <si>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</si>
  <si>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</si>
  <si>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</si>
  <si>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</si>
  <si>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</si>
  <si>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</si>
  <si>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</si>
  <si>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</si>
  <si>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</si>
  <si>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</si>
  <si>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</si>
  <si>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</si>
  <si>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</si>
  <si>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</si>
  <si>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</si>
  <si>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</si>
  <si>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</si>
  <si>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</si>
  <si>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</si>
  <si>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</si>
  <si>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</si>
  <si>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</si>
  <si>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</si>
  <si>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</si>
  <si>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</si>
  <si>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</si>
  <si>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</si>
  <si>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</si>
  <si>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</si>
  <si>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</si>
  <si>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</si>
  <si>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</si>
  <si>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</si>
  <si>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</si>
  <si>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</si>
  <si>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</si>
  <si>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</si>
  <si>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</si>
  <si>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</si>
  <si>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</si>
  <si>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</si>
  <si>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</si>
  <si>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</si>
  <si>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</si>
  <si>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</si>
  <si>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</si>
  <si>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</si>
  <si>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</si>
  <si>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</si>
  <si>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</si>
  <si>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</si>
  <si>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</si>
  <si>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</si>
  <si>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</si>
  <si>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</si>
  <si>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</si>
  <si>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</si>
  <si>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</si>
  <si>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</si>
  <si>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</si>
  <si>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</si>
  <si>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</si>
  <si>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</si>
  <si>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</si>
  <si>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</si>
  <si>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</si>
  <si>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</si>
  <si>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</si>
  <si>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</si>
  <si>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</si>
  <si>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</si>
  <si>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</si>
  <si>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</si>
  <si>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</si>
  <si>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</si>
  <si>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</si>
  <si>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</si>
  <si>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</si>
  <si>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</si>
  <si>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</si>
  <si>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</si>
  <si>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</si>
  <si>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</si>
  <si>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</si>
  <si>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</si>
  <si>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</si>
  <si>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</si>
  <si>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</si>
  <si>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</si>
  <si>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</si>
  <si>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</si>
  <si>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</si>
  <si>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</si>
  <si>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</si>
  <si>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</si>
  <si>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</si>
  <si>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</si>
  <si>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</si>
  <si>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</si>
  <si>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</si>
  <si>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</si>
  <si>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</si>
  <si>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</si>
  <si>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</si>
  <si>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</si>
  <si>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</si>
  <si>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</si>
  <si>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</si>
  <si>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</si>
  <si>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</si>
  <si>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</si>
  <si>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</si>
  <si>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</si>
  <si>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</si>
  <si>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</si>
  <si>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</si>
  <si>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</si>
  <si>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</si>
  <si>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</si>
  <si>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</si>
  <si>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</si>
  <si>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</si>
  <si>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</si>
  <si>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</si>
  <si>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</si>
  <si>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</si>
  <si>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</si>
  <si>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</si>
  <si>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</si>
  <si>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</si>
  <si>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</si>
  <si>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</si>
  <si>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</si>
  <si>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</si>
  <si>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</si>
  <si>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</si>
  <si>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</si>
  <si>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</si>
  <si>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</si>
  <si>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</si>
  <si>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</si>
  <si>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</si>
  <si>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</si>
  <si>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</si>
  <si>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</si>
  <si>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</si>
  <si>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</si>
  <si>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</si>
  <si>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</si>
  <si>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</si>
  <si>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</si>
  <si>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</si>
  <si>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</si>
  <si>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</si>
  <si>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</si>
  <si>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</si>
  <si>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</si>
  <si>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</si>
  <si>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</si>
  <si>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</si>
  <si>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</si>
  <si>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</si>
  <si>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</si>
  <si>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</si>
  <si>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</si>
  <si>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</si>
  <si>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</si>
  <si>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</si>
  <si>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</si>
  <si>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</si>
  <si>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</si>
  <si>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</si>
  <si>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</si>
  <si>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</si>
  <si>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</si>
  <si>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</si>
  <si>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</si>
  <si>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</si>
  <si>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</si>
  <si>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</si>
  <si>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</si>
  <si>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</si>
  <si>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</si>
  <si>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</si>
  <si>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</si>
  <si>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</si>
  <si>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</si>
  <si>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</si>
  <si>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</si>
  <si>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</si>
  <si>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</si>
  <si>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</si>
  <si>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</si>
  <si>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</si>
  <si>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</si>
  <si>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</si>
  <si>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</si>
  <si>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</si>
  <si>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</si>
  <si>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</si>
  <si>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</si>
  <si>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</si>
  <si>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</si>
  <si>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</si>
  <si>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</si>
  <si>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</si>
  <si>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</si>
  <si>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</si>
  <si>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</si>
  <si>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</si>
  <si>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</si>
  <si>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</si>
  <si>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</si>
  <si>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</si>
  <si>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</si>
  <si>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</si>
  <si>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</si>
  <si>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</si>
  <si>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</si>
  <si>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</si>
  <si>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</si>
  <si>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</si>
  <si>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</si>
  <si>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</si>
  <si>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</si>
  <si>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</si>
  <si>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</si>
  <si>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</si>
  <si>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</si>
  <si>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</si>
  <si>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</si>
  <si>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</si>
  <si>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</si>
  <si>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</si>
  <si>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</si>
  <si>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</si>
  <si>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</si>
  <si>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</si>
  <si>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</si>
  <si>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</si>
  <si>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</si>
  <si>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</si>
  <si>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</si>
  <si>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</si>
  <si>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</si>
  <si>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</si>
  <si>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</si>
  <si>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</si>
  <si>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</si>
  <si>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</si>
  <si>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</si>
  <si>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</si>
  <si>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</si>
  <si>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</si>
  <si>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</si>
  <si>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</si>
  <si>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</si>
  <si>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</si>
  <si>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</si>
  <si>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</si>
  <si>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</si>
  <si>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</si>
  <si>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</si>
  <si>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</si>
  <si>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</si>
  <si>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</si>
  <si>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</si>
  <si>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</si>
  <si>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</si>
  <si>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</si>
  <si>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</si>
  <si>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</si>
  <si>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</si>
  <si>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</si>
  <si>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</si>
  <si>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</si>
  <si>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</si>
  <si>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</si>
  <si>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</si>
  <si>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</si>
  <si>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</si>
  <si>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</si>
  <si>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</si>
  <si>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</si>
  <si>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</si>
  <si>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</si>
  <si>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</si>
  <si>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</si>
  <si>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</si>
  <si>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</si>
  <si>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</si>
  <si>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</si>
  <si>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</si>
  <si>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</si>
  <si>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</si>
  <si>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</si>
  <si>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</si>
  <si>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</si>
  <si>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</si>
  <si>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</si>
  <si>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</si>
  <si>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</si>
  <si>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</si>
  <si>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</si>
  <si>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</si>
  <si>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</si>
  <si>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</si>
  <si>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</si>
  <si>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</si>
  <si>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</si>
  <si>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</si>
  <si>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</si>
  <si>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</si>
  <si>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</si>
  <si>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</si>
  <si>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</si>
  <si>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</si>
  <si>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</si>
  <si>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</si>
  <si>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</si>
  <si>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</si>
  <si>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</si>
  <si>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</si>
  <si>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</si>
  <si>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</si>
  <si>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</si>
  <si>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</si>
  <si>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</si>
  <si>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</si>
  <si>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</si>
  <si>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</si>
  <si>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</si>
  <si>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</si>
  <si>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</si>
  <si>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</si>
  <si>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</si>
  <si>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</si>
  <si>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</si>
  <si>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</si>
  <si>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</si>
  <si>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</si>
  <si>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</si>
  <si>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</si>
  <si>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</si>
  <si>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</si>
  <si>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</si>
  <si>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</si>
  <si>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</si>
  <si>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</si>
  <si>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</si>
  <si>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</si>
  <si>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</si>
  <si>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</si>
  <si>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</si>
  <si>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</si>
  <si>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</si>
  <si>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</si>
  <si>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</si>
  <si>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</si>
  <si>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</si>
  <si>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</si>
  <si>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</si>
  <si>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</si>
  <si>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</si>
  <si>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</si>
  <si>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</si>
  <si>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</si>
  <si>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</si>
  <si>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</si>
  <si>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</si>
  <si>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</si>
  <si>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</si>
  <si>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</si>
  <si>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</si>
  <si>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</si>
  <si>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</si>
  <si>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</si>
  <si>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</si>
  <si>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</si>
  <si>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</si>
  <si>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</si>
  <si>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</si>
  <si>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</si>
  <si>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</si>
  <si>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</si>
  <si>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</si>
  <si>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</si>
  <si>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</si>
  <si>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</si>
  <si>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</si>
  <si>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</si>
  <si>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</si>
  <si>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</si>
  <si>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</si>
  <si>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</si>
  <si>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</si>
  <si>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</si>
  <si>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</si>
  <si>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</si>
  <si>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</si>
  <si>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</si>
  <si>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</si>
  <si>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</si>
  <si>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</si>
  <si>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</si>
  <si>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</si>
  <si>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</si>
  <si>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</si>
  <si>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</si>
  <si>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</si>
  <si>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</si>
  <si>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</si>
  <si>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</si>
  <si>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</si>
  <si>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</si>
  <si>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</si>
  <si>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</si>
  <si>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</si>
  <si>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</si>
  <si>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</si>
  <si>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</si>
  <si>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</si>
  <si>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</si>
  <si>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</si>
  <si>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</si>
  <si>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</si>
  <si>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</si>
  <si>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</si>
  <si>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</si>
  <si>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</si>
  <si>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</si>
  <si>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</si>
  <si>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</si>
  <si>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</si>
  <si>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</si>
  <si>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</si>
  <si>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</si>
  <si>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</si>
  <si>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</si>
  <si>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</si>
  <si>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</si>
  <si>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</si>
  <si>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</si>
  <si>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</si>
  <si>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</si>
  <si>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</si>
  <si>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</si>
  <si>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</si>
  <si>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</si>
  <si>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</si>
  <si>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</si>
  <si>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</si>
  <si>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</si>
  <si>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</si>
  <si>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</si>
  <si>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</si>
  <si>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</si>
  <si>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</si>
  <si>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</si>
  <si>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</si>
  <si>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</si>
  <si>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</si>
  <si>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</si>
  <si>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</si>
  <si>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</si>
  <si>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</si>
  <si>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</si>
  <si>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</si>
  <si>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</si>
  <si>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</si>
  <si>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</si>
  <si>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</si>
  <si>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</si>
  <si>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</si>
  <si>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</si>
  <si>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</si>
  <si>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</si>
  <si>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</si>
  <si>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</si>
  <si>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</si>
  <si>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</si>
  <si>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</si>
  <si>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</si>
  <si>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</si>
  <si>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</si>
  <si>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</si>
  <si>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</si>
  <si>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</si>
  <si>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</si>
  <si>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</si>
  <si>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</si>
  <si>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</si>
  <si>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</si>
  <si>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</si>
  <si>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</si>
  <si>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</si>
  <si>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</si>
  <si>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</si>
  <si>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</si>
  <si>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</si>
  <si>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</si>
  <si>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</si>
  <si>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</si>
  <si>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</si>
  <si>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</si>
  <si>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</si>
  <si>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</si>
  <si>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</si>
  <si>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</si>
  <si>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</si>
  <si>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</si>
  <si>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</si>
  <si>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</si>
  <si>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</si>
  <si>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</si>
  <si>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</si>
  <si>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</si>
  <si>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</si>
  <si>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</si>
  <si>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</si>
  <si>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</si>
  <si>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</si>
  <si>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</si>
  <si>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</si>
  <si>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</si>
  <si>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</si>
  <si>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</si>
  <si>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</si>
  <si>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</si>
  <si>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</si>
  <si>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</si>
  <si>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</si>
  <si>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</si>
  <si>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</si>
  <si>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</si>
  <si>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</si>
  <si>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</si>
  <si>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</si>
  <si>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</si>
  <si>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</si>
  <si>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</si>
  <si>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</si>
  <si>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</si>
  <si>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</si>
  <si>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</si>
  <si>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</si>
  <si>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</si>
  <si>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</si>
  <si>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</si>
  <si>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</si>
  <si>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</si>
  <si>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</si>
  <si>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</si>
  <si>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</si>
  <si>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</si>
  <si>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</si>
  <si>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</si>
  <si>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</si>
  <si>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</si>
  <si>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</si>
  <si>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</si>
  <si>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</si>
  <si>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</si>
  <si>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</si>
  <si>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</si>
  <si>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</si>
  <si>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</si>
  <si>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</si>
  <si>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</si>
  <si>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</si>
  <si>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</si>
  <si>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</si>
  <si>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</si>
  <si>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</si>
  <si>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</si>
  <si>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</si>
  <si>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</si>
  <si>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</si>
  <si>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</si>
  <si>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</si>
  <si>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</si>
  <si>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</si>
  <si>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</si>
  <si>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</si>
  <si>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</si>
  <si>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</si>
  <si>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</si>
  <si>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</si>
  <si>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</si>
  <si>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</si>
  <si>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</si>
  <si>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</si>
  <si>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</si>
  <si>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</si>
  <si>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</si>
  <si>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</si>
  <si>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</si>
  <si>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</si>
  <si>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</si>
  <si>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</si>
  <si>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</si>
  <si>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</si>
  <si>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</si>
  <si>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</si>
  <si>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</si>
  <si>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</si>
  <si>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</si>
  <si>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</si>
  <si>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</si>
  <si>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</si>
  <si>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</si>
  <si>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</si>
  <si>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</si>
  <si>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</si>
  <si>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</si>
  <si>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</si>
  <si>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</si>
  <si>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</si>
  <si>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</si>
  <si>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</si>
  <si>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</si>
  <si>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</si>
  <si>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</si>
  <si>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</si>
  <si>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</si>
  <si>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</si>
  <si>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</si>
  <si>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</si>
  <si>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</si>
  <si>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</si>
  <si>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</si>
  <si>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</si>
  <si>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</si>
  <si>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</si>
  <si>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</si>
  <si>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</si>
  <si>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</si>
  <si>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</si>
  <si>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</si>
  <si>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</si>
  <si>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</si>
  <si>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</si>
  <si>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</si>
  <si>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</si>
  <si>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</si>
  <si>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</si>
  <si>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</si>
  <si>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</si>
  <si>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</si>
  <si>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</si>
  <si>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</si>
  <si>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</si>
  <si>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</si>
  <si>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</si>
  <si>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</si>
  <si>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</si>
  <si>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</si>
  <si>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</si>
  <si>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</si>
  <si>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</si>
  <si>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</si>
  <si>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</si>
  <si>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</si>
  <si>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</si>
  <si>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</si>
  <si>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</si>
  <si>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</si>
  <si>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</si>
  <si>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</si>
  <si>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</si>
  <si>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</si>
  <si>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</si>
  <si>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</si>
  <si>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</si>
  <si>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</si>
  <si>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</si>
  <si>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</si>
  <si>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</si>
  <si>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</si>
  <si>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</si>
  <si>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</si>
  <si>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</si>
  <si>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</si>
  <si>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</si>
  <si>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</si>
  <si>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</si>
  <si>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</si>
  <si>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</si>
  <si>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</si>
  <si>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</si>
  <si>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</si>
  <si>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</si>
  <si>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</si>
  <si>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</si>
  <si>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</si>
  <si>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</si>
  <si>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</si>
  <si>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</si>
  <si>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</si>
  <si>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</si>
  <si>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</si>
  <si>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</si>
  <si>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</si>
  <si>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</si>
  <si>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</si>
  <si>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</si>
  <si>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</si>
  <si>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</si>
  <si>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</si>
  <si>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</si>
  <si>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</si>
  <si>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</si>
  <si>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</si>
  <si>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</si>
  <si>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</si>
  <si>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</si>
  <si>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</si>
  <si>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</si>
  <si>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</si>
  <si>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</si>
  <si>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</si>
  <si>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</si>
  <si>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</si>
  <si>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</si>
  <si>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</si>
  <si>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</si>
  <si>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</si>
  <si>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</si>
  <si>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</si>
  <si>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</si>
  <si>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</si>
  <si>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</si>
  <si>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</si>
  <si>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</si>
  <si>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</si>
  <si>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</si>
  <si>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</si>
  <si>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</si>
  <si>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</si>
  <si>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</si>
  <si>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</si>
  <si>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</si>
  <si>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</si>
  <si>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</si>
  <si>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</si>
  <si>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</si>
  <si>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</si>
  <si>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</si>
  <si>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</si>
  <si>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</si>
  <si>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</si>
  <si>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</si>
  <si>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</si>
  <si>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</si>
  <si>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</si>
  <si>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</si>
  <si>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</si>
  <si>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</si>
  <si>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</si>
  <si>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</si>
  <si>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</si>
  <si>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</si>
  <si>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</si>
  <si>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</si>
  <si>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</si>
  <si>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</si>
  <si>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</si>
  <si>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</si>
  <si>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</si>
  <si>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</si>
  <si>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</si>
  <si>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</si>
  <si>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</si>
  <si>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</si>
  <si>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</si>
  <si>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</si>
  <si>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</si>
  <si>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</si>
  <si>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</si>
  <si>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</si>
  <si>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</si>
  <si>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</si>
  <si>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</si>
  <si>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</si>
  <si>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</si>
  <si>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</si>
  <si>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</si>
  <si>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</si>
  <si>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</si>
  <si>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</si>
  <si>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</si>
  <si>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</si>
  <si>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</si>
  <si>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</si>
  <si>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</si>
  <si>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</si>
  <si>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</si>
  <si>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</si>
  <si>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</si>
  <si>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</si>
  <si>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</si>
  <si>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</si>
  <si>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</si>
  <si>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</si>
  <si>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</si>
  <si>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</si>
  <si>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</si>
  <si>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</si>
  <si>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</si>
  <si>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</si>
  <si>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</si>
  <si>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</si>
  <si>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</si>
  <si>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</si>
  <si>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</si>
  <si>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</si>
  <si>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</si>
  <si>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</si>
  <si>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</si>
  <si>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</si>
  <si>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</si>
  <si>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</si>
  <si>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</si>
  <si>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</si>
  <si>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</si>
  <si>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</si>
  <si>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</si>
  <si>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</si>
  <si>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</si>
  <si>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</si>
  <si>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</si>
  <si>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</si>
  <si>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</si>
  <si>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</si>
  <si>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</si>
  <si>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</si>
  <si>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</si>
  <si>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</si>
  <si>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</si>
  <si>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</si>
  <si>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</si>
  <si>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</si>
  <si>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</si>
  <si>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</si>
  <si>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</si>
  <si>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</si>
  <si>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</si>
  <si>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</si>
  <si>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</si>
  <si>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</si>
  <si>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</si>
  <si>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</si>
  <si>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</si>
  <si>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</si>
  <si>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</si>
  <si>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</si>
  <si>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</si>
  <si>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</si>
  <si>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</si>
  <si>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</si>
  <si>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</si>
  <si>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</si>
  <si>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</si>
  <si>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</si>
  <si>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</si>
  <si>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</si>
  <si>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</si>
  <si>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</si>
  <si>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</si>
  <si>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</si>
  <si>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</si>
  <si>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</si>
  <si>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</si>
  <si>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</si>
  <si>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</si>
  <si>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</si>
  <si>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</si>
  <si>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</si>
  <si>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</si>
  <si>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</si>
  <si>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</si>
  <si>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</si>
  <si>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</si>
  <si>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</si>
  <si>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</si>
  <si>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</si>
  <si>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</si>
  <si>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</si>
  <si>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</si>
  <si>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</si>
  <si>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</si>
  <si>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</si>
  <si>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</si>
  <si>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</si>
  <si>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</si>
  <si>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</si>
  <si>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</si>
  <si>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</si>
  <si>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</si>
  <si>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</si>
  <si>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</si>
  <si>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</si>
  <si>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</si>
  <si>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</si>
  <si>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</si>
  <si>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</si>
  <si>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</si>
  <si>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</si>
  <si>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</si>
  <si>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</si>
  <si>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</si>
  <si>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</si>
  <si>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</si>
  <si>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</si>
  <si>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</si>
  <si>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</si>
  <si>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</si>
  <si>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</si>
  <si>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</si>
  <si>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</si>
  <si>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</si>
  <si>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</si>
  <si>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</si>
  <si>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</si>
  <si>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</si>
  <si>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</si>
  <si>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</si>
  <si>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</si>
  <si>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</si>
  <si>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</si>
  <si>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</si>
  <si>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</si>
  <si>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</si>
  <si>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</si>
  <si>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</si>
  <si>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</si>
  <si>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</si>
  <si>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</si>
  <si>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</si>
  <si>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</si>
  <si>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</si>
  <si>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</si>
  <si>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</si>
  <si>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</si>
  <si>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</si>
  <si>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</si>
  <si>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</si>
  <si>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</si>
  <si>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</si>
  <si>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</si>
  <si>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</si>
  <si>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</si>
  <si>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</si>
  <si>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</si>
  <si>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</si>
  <si>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</si>
  <si>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</si>
  <si>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</si>
  <si>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</si>
  <si>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</si>
  <si>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</si>
  <si>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</si>
  <si>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</si>
  <si>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</si>
  <si>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</si>
  <si>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</si>
  <si>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</si>
  <si>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</si>
  <si>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</si>
  <si>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</si>
  <si>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</si>
  <si>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</si>
  <si>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</si>
  <si>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</si>
  <si>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</si>
  <si>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</si>
  <si>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</si>
  <si>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</si>
  <si>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</si>
  <si>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</si>
  <si>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</si>
  <si>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</si>
  <si>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</si>
  <si>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</si>
  <si>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</si>
  <si>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</si>
  <si>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</si>
  <si>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</si>
  <si>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</si>
  <si>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</si>
  <si>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</si>
  <si>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</si>
  <si>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</si>
  <si>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</si>
  <si>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</si>
  <si>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</si>
  <si>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</si>
  <si>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</si>
  <si>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</si>
  <si>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</si>
  <si>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</si>
  <si>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</si>
  <si>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</si>
  <si>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</si>
  <si>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</si>
  <si>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</si>
  <si>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</si>
  <si>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</si>
  <si>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</si>
  <si>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</si>
  <si>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</si>
  <si>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</si>
  <si>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</si>
  <si>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</si>
  <si>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</si>
  <si>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</si>
  <si>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</si>
  <si>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</si>
  <si>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</si>
  <si>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</si>
  <si>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</si>
  <si>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</si>
  <si>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</si>
  <si>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</si>
  <si>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</si>
  <si>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</si>
  <si>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</si>
  <si>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</si>
  <si>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</si>
  <si>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</si>
  <si>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</si>
  <si>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</si>
  <si>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</si>
  <si>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</si>
  <si>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</si>
  <si>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</si>
  <si>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</si>
  <si>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</si>
  <si>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</si>
  <si>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</si>
  <si>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</si>
  <si>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</si>
  <si>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</si>
  <si>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</si>
  <si>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</si>
  <si>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</si>
  <si>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</si>
  <si>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</si>
  <si>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</si>
  <si>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</si>
  <si>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</si>
  <si>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</si>
  <si>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</si>
  <si>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</si>
  <si>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</si>
  <si>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</si>
  <si>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</si>
  <si>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</si>
  <si>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</si>
  <si>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</si>
  <si>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</si>
  <si>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</si>
  <si>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</si>
  <si>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</si>
  <si>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</si>
  <si>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</si>
  <si>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</si>
  <si>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</si>
  <si>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</si>
  <si>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</si>
  <si>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</si>
  <si>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</si>
  <si>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</si>
  <si>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</si>
  <si>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</si>
  <si>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</si>
  <si>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</si>
  <si>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</si>
  <si>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</si>
  <si>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</si>
  <si>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</si>
  <si>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</si>
  <si>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</si>
  <si>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</si>
  <si>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</si>
  <si>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</si>
  <si>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</si>
  <si>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</si>
  <si>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</si>
  <si>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</si>
  <si>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</si>
  <si>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</si>
  <si>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</si>
  <si>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</si>
  <si>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</si>
  <si>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</si>
  <si>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</si>
  <si>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</si>
  <si>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</si>
  <si>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</si>
  <si>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</si>
  <si>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</si>
  <si>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</si>
  <si>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</si>
  <si>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</si>
  <si>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</si>
  <si>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</si>
  <si>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</si>
  <si>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</si>
  <si>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</si>
  <si>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</si>
  <si>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</si>
  <si>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</si>
  <si>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</si>
  <si>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</si>
  <si>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</si>
  <si>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</si>
  <si>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</si>
  <si>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</si>
  <si>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</si>
  <si>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</si>
  <si>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</si>
  <si>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</si>
  <si>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</si>
  <si>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</si>
  <si>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</si>
  <si>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</si>
  <si>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</si>
  <si>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</si>
  <si>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</si>
  <si>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</si>
  <si>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</si>
  <si>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</si>
  <si>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</si>
  <si>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</si>
  <si>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</si>
  <si>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</si>
  <si>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</si>
  <si>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</si>
  <si>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</si>
  <si>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</si>
  <si>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</si>
  <si>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</si>
  <si>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</si>
  <si>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</si>
  <si>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</si>
  <si>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</si>
  <si>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</si>
  <si>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</si>
  <si>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</si>
  <si>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</si>
  <si>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</si>
  <si>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</si>
  <si>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</si>
  <si>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</si>
  <si>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</si>
  <si>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</si>
  <si>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</si>
  <si>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</si>
  <si>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</si>
  <si>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</si>
  <si>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</si>
  <si>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</si>
  <si>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</si>
  <si>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</si>
  <si>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</si>
  <si>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</si>
  <si>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</si>
  <si>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</si>
  <si>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</si>
  <si>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</si>
  <si>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</si>
  <si>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</si>
  <si>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</si>
  <si>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</si>
  <si>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</si>
  <si>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</si>
  <si>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</si>
  <si>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</si>
  <si>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</si>
  <si>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</si>
  <si>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</si>
  <si>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</si>
  <si>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</si>
  <si>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</si>
  <si>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</si>
  <si>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</si>
  <si>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</si>
  <si>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</si>
  <si>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</si>
  <si>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</si>
  <si>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</si>
  <si>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</si>
  <si>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</si>
  <si>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</si>
  <si>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</si>
  <si>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</si>
  <si>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</si>
  <si>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</si>
  <si>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</si>
  <si>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</si>
  <si>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</si>
  <si>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</si>
  <si>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</si>
  <si>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</si>
  <si>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</si>
  <si>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</si>
  <si>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</si>
  <si>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</si>
  <si>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</si>
  <si>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</si>
  <si>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</si>
  <si>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</si>
  <si>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</si>
  <si>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</si>
  <si>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</si>
  <si>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</si>
  <si>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</si>
  <si>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</si>
  <si>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</si>
  <si>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</si>
  <si>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</si>
  <si>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</si>
  <si>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</si>
  <si>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</si>
  <si>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</si>
  <si>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</si>
  <si>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</si>
  <si>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</si>
  <si>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</si>
  <si>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</si>
  <si>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</si>
  <si>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</si>
  <si>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</si>
  <si>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</si>
  <si>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</si>
  <si>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</si>
  <si>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</si>
  <si>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</si>
  <si>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</si>
  <si>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</si>
  <si>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</si>
  <si>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</si>
  <si>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</si>
  <si>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</si>
  <si>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</si>
  <si>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</si>
  <si>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</si>
  <si>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</si>
  <si>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</si>
  <si>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</si>
  <si>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</si>
  <si>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</si>
  <si>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</si>
  <si>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</si>
  <si>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</si>
  <si>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</si>
  <si>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</si>
  <si>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</si>
  <si>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</si>
  <si>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</si>
  <si>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</si>
  <si>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</si>
  <si>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</si>
  <si>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</si>
  <si>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</si>
  <si>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</si>
  <si>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</si>
  <si>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</si>
  <si>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</si>
  <si>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</si>
  <si>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</si>
  <si>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</si>
  <si>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</si>
  <si>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</si>
  <si>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</si>
  <si>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</si>
  <si>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</si>
  <si>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</si>
  <si>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</si>
  <si>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</si>
  <si>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</si>
  <si>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</si>
  <si>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</si>
  <si>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</si>
  <si>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</si>
  <si>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</si>
  <si>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</si>
  <si>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</si>
  <si>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</si>
  <si>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</si>
  <si>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</si>
  <si>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</si>
  <si>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</si>
  <si>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</si>
  <si>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</si>
  <si>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</si>
  <si>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</si>
  <si>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</si>
  <si>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</si>
  <si>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</si>
  <si>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</si>
  <si>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</si>
  <si>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</si>
  <si>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</si>
  <si>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</si>
  <si>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</si>
  <si>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</si>
  <si>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</si>
  <si>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</si>
  <si>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</si>
  <si>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</si>
  <si>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</si>
  <si>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</si>
  <si>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</si>
  <si>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</si>
  <si>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</si>
  <si>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</si>
  <si>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</si>
  <si>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</si>
  <si>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</si>
  <si>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</si>
  <si>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</si>
  <si>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</si>
  <si>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</si>
  <si>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</si>
  <si>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</si>
  <si>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</si>
  <si>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</si>
  <si>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</si>
  <si>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</si>
  <si>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</si>
  <si>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</si>
  <si>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</si>
  <si>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</si>
  <si>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</si>
  <si>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</si>
  <si>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</si>
  <si>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</si>
  <si>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</si>
  <si>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</si>
  <si>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</si>
  <si>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</si>
  <si>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</si>
  <si>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</si>
  <si>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</si>
  <si>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</si>
  <si>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</si>
  <si>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</si>
  <si>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</si>
  <si>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</si>
  <si>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</si>
  <si>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</si>
  <si>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</si>
  <si>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</si>
  <si>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</si>
  <si>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</si>
  <si>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</si>
  <si>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</si>
  <si>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</si>
  <si>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</si>
  <si>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</si>
  <si>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</si>
  <si>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</si>
  <si>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</si>
  <si>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</si>
  <si>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</si>
  <si>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</si>
  <si>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</si>
  <si>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</si>
  <si>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</si>
  <si>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</si>
  <si>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</si>
  <si>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</si>
  <si>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</si>
  <si>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</si>
  <si>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</si>
  <si>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</si>
  <si>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</si>
  <si>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</si>
  <si>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</si>
  <si>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</si>
  <si>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</si>
  <si>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</si>
  <si>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</si>
  <si>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</si>
  <si>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</si>
  <si>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</si>
  <si>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</si>
  <si>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</si>
  <si>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</si>
  <si>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</si>
  <si>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</si>
  <si>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</si>
  <si>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</si>
  <si>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</si>
  <si>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</si>
  <si>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</si>
  <si>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</si>
  <si>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</si>
  <si>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</si>
  <si>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</si>
  <si>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</si>
  <si>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</si>
  <si>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</si>
  <si>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</si>
  <si>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</si>
  <si>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</si>
  <si>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</si>
  <si>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</si>
  <si>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</si>
  <si>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</si>
  <si>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</si>
  <si>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</si>
  <si>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</si>
  <si>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</si>
  <si>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</si>
  <si>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</si>
  <si>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</si>
  <si>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</si>
  <si>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</si>
  <si>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</si>
  <si>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</si>
  <si>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</si>
  <si>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</si>
  <si>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</si>
  <si>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</si>
  <si>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</si>
  <si>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</si>
  <si>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</si>
  <si>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</si>
  <si>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</si>
  <si>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</si>
  <si>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</si>
  <si>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</si>
  <si>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</si>
  <si>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</si>
  <si>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</si>
  <si>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</si>
  <si>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</si>
  <si>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</si>
  <si>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</si>
  <si>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</si>
  <si>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</si>
  <si>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</si>
  <si>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</si>
  <si>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</si>
  <si>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</si>
  <si>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</si>
  <si>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</si>
  <si>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</si>
  <si>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</si>
  <si>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</si>
  <si>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</si>
  <si>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</si>
  <si>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</si>
  <si>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</si>
  <si>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</si>
  <si>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</si>
  <si>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</si>
  <si>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</si>
  <si>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</si>
  <si>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</si>
  <si>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</si>
  <si>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</si>
  <si>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</si>
  <si>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</si>
  <si>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</si>
  <si>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</si>
  <si>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</si>
  <si>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</si>
  <si>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</si>
  <si>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</si>
  <si>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</si>
  <si>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</si>
  <si>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</si>
  <si>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</si>
  <si>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</si>
  <si>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</si>
  <si>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</si>
  <si>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</si>
  <si>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</si>
  <si>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</si>
  <si>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</si>
  <si>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</si>
  <si>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</si>
  <si>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</si>
  <si>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</si>
  <si>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</si>
  <si>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</si>
  <si>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</si>
  <si>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</si>
  <si>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</si>
  <si>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</si>
  <si>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</si>
  <si>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</si>
  <si>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</si>
  <si>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</si>
  <si>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</si>
  <si>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</si>
  <si>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</si>
  <si>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</si>
  <si>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</si>
  <si>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</si>
  <si>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</si>
  <si>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</si>
  <si>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</si>
  <si>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</si>
  <si>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</si>
  <si>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</si>
  <si>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</si>
  <si>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</si>
  <si>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</si>
  <si>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</si>
  <si>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</si>
  <si>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</si>
  <si>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</si>
  <si>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</si>
  <si>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</si>
  <si>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</si>
  <si>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</si>
  <si>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</si>
  <si>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</si>
  <si>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</si>
  <si>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</si>
  <si>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</si>
  <si>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</si>
  <si>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</si>
  <si>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</si>
  <si>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</si>
  <si>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</si>
  <si>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</si>
  <si>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</si>
  <si>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</si>
  <si>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</si>
  <si>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</si>
  <si>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</si>
  <si>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</si>
  <si>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</si>
  <si>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</si>
  <si>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</si>
  <si>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</si>
  <si>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</si>
  <si>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</si>
  <si>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</si>
  <si>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</si>
  <si>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</si>
  <si>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</si>
  <si>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</si>
  <si>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</si>
  <si>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</si>
  <si>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</si>
  <si>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</si>
  <si>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</si>
  <si>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</si>
  <si>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</si>
  <si>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</si>
  <si>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</si>
  <si>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</si>
  <si>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</si>
  <si>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</si>
  <si>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</si>
  <si>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</si>
  <si>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</si>
  <si>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</si>
  <si>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</si>
  <si>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</si>
  <si>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</si>
  <si>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</si>
  <si>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</si>
  <si>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</si>
  <si>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</si>
  <si>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</si>
  <si>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</si>
  <si>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</si>
  <si>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</si>
  <si>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</si>
  <si>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</si>
  <si>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</si>
  <si>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</si>
  <si>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</si>
  <si>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</si>
  <si>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</si>
  <si>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</si>
  <si>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</si>
  <si>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</si>
  <si>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</si>
  <si>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</si>
  <si>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</si>
  <si>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</si>
  <si>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</si>
  <si>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</si>
  <si>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</si>
  <si>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</si>
  <si>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</si>
  <si>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</si>
  <si>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</si>
  <si>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</si>
  <si>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</si>
  <si>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</si>
  <si>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</si>
  <si>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</si>
  <si>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</si>
  <si>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</si>
  <si>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</si>
  <si>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</si>
  <si>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</si>
  <si>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</si>
  <si>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</si>
  <si>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</si>
  <si>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</si>
  <si>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</si>
  <si>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</si>
  <si>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</si>
  <si>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</si>
  <si>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</si>
  <si>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</si>
  <si>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</si>
  <si>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</si>
  <si>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</si>
  <si>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</si>
  <si>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</si>
  <si>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</si>
  <si>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</si>
  <si>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</si>
  <si>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</si>
  <si>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</si>
  <si>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</si>
  <si>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</si>
  <si>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</si>
  <si>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</si>
  <si>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</si>
  <si>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</si>
  <si>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</si>
  <si>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</si>
  <si>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</si>
  <si>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</si>
  <si>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</si>
  <si>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</si>
  <si>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</si>
  <si>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</si>
  <si>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</si>
  <si>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</si>
  <si>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</si>
  <si>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</si>
  <si>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</si>
  <si>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</si>
  <si>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</si>
  <si>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</si>
  <si>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</si>
  <si>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</si>
  <si>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</si>
  <si>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</si>
  <si>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</si>
  <si>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</si>
  <si>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</si>
  <si>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</si>
  <si>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</si>
  <si>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</si>
  <si>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</si>
  <si>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</si>
  <si>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</si>
  <si>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</si>
  <si>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</si>
  <si>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</si>
  <si>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</si>
  <si>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</si>
  <si>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</si>
  <si>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</si>
  <si>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</si>
  <si>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</si>
  <si>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</si>
  <si>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</si>
  <si>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</si>
  <si>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</si>
  <si>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</si>
  <si>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</si>
  <si>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</si>
  <si>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</si>
  <si>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</si>
  <si>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</si>
  <si>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</si>
  <si>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</si>
  <si>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</si>
  <si>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</si>
  <si>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</si>
  <si>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</si>
  <si>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</si>
  <si>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</si>
  <si>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</si>
  <si>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</si>
  <si>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</si>
  <si>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</si>
  <si>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</si>
  <si>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</si>
  <si>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</si>
  <si>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</si>
  <si>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</si>
  <si>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</si>
  <si>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</si>
  <si>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</si>
  <si>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</si>
  <si>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</si>
  <si>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</si>
  <si>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</si>
  <si>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</si>
  <si>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</si>
  <si>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</si>
  <si>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</si>
  <si>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</si>
  <si>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</si>
  <si>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</si>
  <si>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</si>
  <si>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</si>
  <si>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</si>
  <si>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</si>
  <si>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</si>
  <si>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</si>
  <si>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</si>
  <si>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</si>
  <si>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</si>
  <si>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</si>
  <si>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</si>
  <si>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</si>
  <si>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</si>
  <si>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</si>
  <si>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</si>
  <si>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</si>
  <si>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</si>
  <si>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</si>
  <si>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</si>
  <si>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</si>
  <si>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</si>
  <si>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</si>
  <si>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</si>
  <si>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</si>
  <si>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</si>
  <si>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</si>
  <si>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</si>
  <si>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</si>
  <si>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</si>
  <si>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</si>
  <si>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</si>
  <si>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</si>
  <si>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</si>
  <si>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</si>
  <si>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</si>
  <si>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</si>
  <si>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</si>
  <si>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</si>
  <si>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</si>
  <si>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</si>
  <si>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</si>
  <si>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</si>
  <si>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</si>
  <si>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</si>
  <si>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</si>
  <si>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</si>
  <si>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</si>
  <si>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</si>
  <si>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</si>
  <si>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</si>
  <si>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</si>
  <si>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</si>
  <si>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</si>
  <si>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</si>
  <si>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</si>
  <si>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</si>
  <si>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</si>
  <si>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</si>
  <si>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</si>
  <si>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</si>
  <si>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</si>
  <si>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</si>
  <si>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</si>
  <si>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</si>
  <si>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</si>
  <si>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</si>
  <si>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</si>
  <si>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</si>
  <si>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</si>
  <si>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</si>
  <si>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</si>
  <si>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</si>
  <si>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</si>
  <si>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</si>
  <si>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</si>
  <si>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</si>
  <si>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</si>
  <si>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</si>
  <si>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</si>
  <si>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</si>
  <si>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</si>
  <si>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</si>
  <si>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</si>
  <si>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</si>
  <si>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</si>
  <si>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</si>
  <si>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</si>
  <si>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</si>
  <si>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</si>
  <si>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</si>
  <si>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</si>
  <si>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</si>
  <si>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</si>
  <si>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</si>
  <si>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</si>
  <si>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</si>
  <si>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</si>
  <si>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</si>
  <si>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</si>
  <si>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</si>
  <si>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</si>
  <si>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</si>
  <si>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</si>
  <si>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</si>
  <si>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</si>
  <si>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</si>
  <si>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</si>
  <si>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</si>
  <si>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</si>
  <si>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</si>
  <si>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</si>
  <si>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</si>
  <si>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</si>
  <si>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</si>
  <si>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</si>
  <si>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</si>
  <si>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</si>
  <si>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</si>
  <si>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</si>
  <si>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</si>
  <si>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</si>
  <si>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</si>
  <si>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</si>
  <si>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</si>
  <si>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</si>
  <si>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</si>
  <si>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</si>
  <si>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</si>
  <si>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</si>
  <si>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</si>
  <si>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</si>
  <si>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</si>
  <si>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</si>
  <si>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</si>
  <si>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</si>
  <si>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</si>
  <si>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</si>
  <si>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</si>
  <si>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</si>
  <si>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</si>
  <si>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</si>
  <si>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</si>
  <si>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</si>
  <si>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</si>
  <si>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</si>
  <si>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</si>
  <si>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</si>
  <si>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</si>
  <si>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</si>
  <si>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</si>
  <si>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</si>
  <si>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</si>
  <si>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</si>
  <si>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</si>
  <si>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</si>
  <si>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</si>
  <si>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</si>
  <si>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</si>
  <si>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</si>
  <si>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</si>
  <si>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</si>
  <si>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</si>
  <si>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</si>
  <si>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</si>
  <si>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</si>
  <si>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</si>
  <si>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</si>
  <si>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</si>
  <si>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</si>
  <si>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</si>
  <si>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</si>
  <si>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</si>
  <si>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</si>
  <si>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</si>
  <si>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</si>
  <si>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</si>
  <si>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</si>
  <si>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</si>
  <si>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</si>
  <si>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</si>
  <si>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</si>
  <si>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</si>
  <si>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</si>
  <si>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</si>
  <si>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</si>
  <si>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</si>
  <si>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</si>
  <si>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</si>
  <si>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</si>
  <si>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</si>
  <si>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</si>
  <si>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</si>
  <si>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</si>
  <si>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</si>
  <si>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</si>
  <si>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</si>
  <si>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</si>
  <si>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</si>
  <si>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</si>
  <si>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</si>
  <si>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</si>
  <si>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</si>
  <si>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</si>
  <si>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</si>
  <si>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</si>
  <si>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</si>
  <si>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</si>
  <si>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</si>
  <si>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</si>
  <si>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</si>
  <si>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</si>
  <si>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</si>
  <si>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</si>
  <si>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</si>
  <si>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</si>
  <si>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</si>
  <si>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</si>
  <si>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</si>
  <si>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</si>
  <si>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</si>
  <si>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</si>
  <si>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</si>
  <si>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</si>
  <si>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</si>
  <si>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</si>
  <si>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</si>
  <si>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</si>
  <si>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</si>
  <si>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</si>
  <si>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</si>
  <si>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</si>
  <si>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</si>
  <si>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</si>
  <si>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</si>
  <si>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</si>
  <si>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</si>
  <si>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</si>
  <si>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</si>
  <si>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</si>
  <si>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</si>
  <si>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</si>
  <si>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</si>
  <si>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</si>
  <si>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</si>
  <si>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</si>
  <si>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</si>
  <si>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</si>
  <si>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</si>
  <si>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</si>
  <si>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</si>
  <si>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</si>
  <si>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</si>
  <si>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</si>
  <si>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</si>
  <si>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</si>
  <si>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</si>
  <si>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</si>
  <si>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</si>
  <si>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</si>
  <si>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</si>
  <si>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</si>
  <si>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</si>
  <si>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</si>
  <si>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</si>
  <si>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</si>
  <si>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</si>
  <si>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</si>
  <si>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</si>
  <si>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</si>
  <si>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</si>
  <si>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</si>
  <si>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</si>
  <si>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</si>
  <si>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</si>
  <si>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</si>
  <si>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</si>
  <si>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</si>
  <si>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</si>
  <si>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</si>
  <si>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</si>
  <si>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</si>
  <si>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</si>
  <si>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</si>
  <si>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</si>
  <si>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</si>
  <si>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</si>
  <si>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</si>
  <si>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</si>
  <si>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</si>
  <si>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</si>
  <si>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</si>
  <si>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</si>
  <si>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</si>
  <si>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</si>
  <si>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</si>
  <si>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</si>
  <si>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</si>
  <si>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</si>
  <si>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</si>
  <si>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</si>
  <si>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</si>
  <si>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</si>
  <si>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</si>
  <si>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</si>
  <si>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</si>
  <si>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</si>
  <si>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</si>
  <si>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</si>
  <si>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</si>
  <si>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</si>
  <si>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</si>
  <si>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</si>
  <si>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</si>
  <si>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</si>
  <si>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</si>
  <si>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</si>
  <si>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</si>
  <si>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</si>
  <si>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</si>
  <si>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</si>
  <si>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</si>
  <si>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</si>
  <si>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</si>
  <si>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</si>
  <si>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</si>
  <si>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</si>
  <si>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</si>
  <si>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</si>
  <si>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</si>
  <si>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</si>
  <si>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</si>
  <si>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</si>
  <si>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</si>
  <si>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</si>
  <si>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</si>
  <si>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</si>
  <si>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</si>
  <si>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</si>
  <si>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</si>
  <si>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</si>
  <si>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</si>
  <si>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</si>
  <si>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</si>
  <si>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</si>
  <si>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</si>
  <si>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</si>
  <si>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</si>
  <si>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</si>
  <si>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</si>
  <si>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</si>
  <si>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</si>
  <si>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</si>
  <si>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</si>
  <si>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</si>
  <si>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</si>
  <si>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</si>
  <si>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</si>
  <si>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</si>
  <si>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</si>
  <si>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</si>
  <si>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</si>
  <si>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</si>
  <si>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</si>
  <si>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</si>
  <si>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</si>
  <si>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</si>
  <si>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</si>
  <si>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</si>
  <si>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</si>
  <si>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</si>
  <si>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</si>
  <si>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</si>
  <si>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</si>
  <si>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</si>
  <si>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</si>
  <si>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</si>
  <si>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</si>
  <si>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</si>
  <si>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</si>
  <si>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</si>
  <si>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</si>
  <si>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</si>
  <si>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</si>
  <si>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</si>
  <si>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</si>
  <si>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</si>
  <si>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</si>
  <si>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</si>
  <si>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</si>
  <si>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</si>
  <si>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</si>
  <si>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</si>
  <si>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</si>
  <si>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</si>
  <si>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</si>
  <si>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</si>
  <si>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</si>
  <si>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</si>
  <si>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</si>
  <si>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</si>
  <si>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</si>
  <si>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</si>
  <si>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</si>
  <si>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</si>
  <si>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</si>
  <si>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</si>
  <si>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</si>
  <si>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</si>
  <si>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</si>
  <si>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</si>
  <si>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</si>
  <si>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</si>
  <si>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</si>
  <si>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</si>
  <si>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</si>
  <si>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</si>
  <si>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</si>
  <si>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</si>
  <si>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</si>
  <si>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</si>
  <si>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</si>
  <si>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</si>
  <si>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</si>
  <si>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</si>
  <si>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</si>
  <si>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</si>
  <si>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</si>
  <si>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</si>
  <si>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</si>
  <si>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</si>
  <si>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</si>
  <si>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</si>
  <si>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</si>
  <si>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</si>
  <si>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</si>
  <si>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</si>
  <si>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</si>
  <si>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</si>
  <si>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</si>
  <si>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</si>
  <si>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</si>
  <si>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</si>
  <si>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</si>
  <si>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</si>
  <si>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</si>
  <si>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</si>
  <si>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</si>
  <si>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</si>
  <si>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</si>
  <si>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</si>
  <si>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</si>
  <si>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</si>
  <si>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</si>
  <si>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</si>
  <si>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</si>
  <si>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</si>
  <si>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</si>
  <si>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</si>
  <si>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</si>
  <si>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</si>
  <si>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</si>
  <si>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</si>
  <si>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</si>
  <si>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</si>
  <si>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</si>
  <si>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</si>
  <si>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</si>
  <si>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</si>
  <si>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</si>
  <si>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</si>
  <si>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</si>
  <si>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</si>
  <si>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</si>
  <si>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</si>
  <si>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</si>
  <si>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</si>
  <si>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</si>
  <si>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</si>
  <si>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</si>
  <si>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</si>
  <si>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</si>
  <si>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</si>
  <si>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</si>
  <si>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</si>
  <si>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</si>
  <si>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</si>
  <si>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</si>
  <si>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</si>
  <si>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</si>
  <si>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</si>
  <si>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</si>
  <si>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</si>
  <si>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</si>
  <si>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</si>
  <si>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</si>
  <si>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</si>
  <si>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</si>
  <si>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</si>
  <si>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</si>
  <si>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</si>
  <si>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</si>
  <si>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</si>
  <si>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</si>
  <si>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</si>
  <si>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</si>
  <si>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</si>
  <si>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</si>
  <si>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</si>
  <si>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</si>
  <si>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</si>
  <si>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</si>
  <si>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</si>
  <si>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</si>
  <si>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</si>
  <si>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</si>
  <si>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</si>
  <si>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</si>
  <si>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</si>
  <si>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</si>
  <si>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</si>
  <si>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</si>
  <si>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</si>
  <si>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</si>
  <si>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</si>
  <si>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</si>
  <si>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</si>
  <si>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</si>
  <si>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</si>
  <si>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</si>
  <si>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</si>
  <si>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</si>
  <si>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</si>
  <si>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</si>
  <si>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</si>
  <si>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</si>
  <si>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</si>
  <si>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</si>
  <si>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</si>
  <si>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</si>
  <si>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</si>
  <si>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</si>
  <si>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</si>
  <si>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</si>
  <si>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</si>
  <si>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</si>
  <si>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</si>
  <si>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</si>
  <si>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</si>
  <si>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</si>
  <si>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</si>
  <si>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</si>
  <si>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</si>
  <si>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</si>
  <si>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</si>
  <si>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</si>
  <si>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</si>
  <si>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</si>
  <si>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</si>
  <si>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</si>
  <si>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</si>
  <si>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</si>
  <si>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</si>
  <si>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</si>
  <si>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</si>
  <si>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</si>
  <si>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</si>
  <si>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</si>
  <si>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</si>
  <si>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</si>
  <si>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</si>
  <si>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</si>
  <si>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</si>
  <si>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</si>
  <si>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</si>
  <si>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</si>
  <si>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</si>
  <si>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</si>
  <si>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</si>
  <si>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</si>
  <si>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</si>
  <si>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</si>
  <si>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</si>
  <si>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</si>
  <si>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</si>
  <si>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</si>
  <si>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</si>
  <si>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</si>
  <si>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</si>
  <si>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</si>
  <si>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</si>
  <si>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</si>
  <si>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</si>
  <si>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</si>
  <si>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</si>
  <si>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</si>
  <si>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</si>
  <si>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</si>
  <si>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</si>
  <si>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</si>
  <si>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</si>
  <si>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</si>
  <si>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</si>
  <si>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</si>
  <si>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</si>
  <si>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</si>
  <si>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</si>
  <si>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</si>
  <si>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</si>
  <si>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</si>
  <si>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</si>
  <si>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</si>
  <si>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</si>
  <si>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</si>
  <si>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</si>
  <si>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</si>
  <si>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</si>
  <si>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</si>
  <si>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</si>
  <si>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</si>
  <si>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</si>
  <si>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</si>
  <si>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</si>
  <si>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</si>
  <si>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</si>
  <si>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</si>
  <si>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</si>
  <si>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</si>
  <si>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</si>
  <si>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</si>
  <si>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</si>
  <si>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</si>
  <si>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</si>
  <si>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</si>
  <si>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</si>
  <si>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</si>
  <si>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</si>
  <si>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</si>
  <si>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</si>
  <si>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</si>
  <si>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</si>
  <si>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</si>
  <si>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</si>
  <si>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</si>
  <si>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</si>
  <si>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</si>
  <si>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</si>
  <si>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</si>
  <si>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</si>
  <si>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</si>
  <si>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</si>
  <si>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</si>
  <si>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</si>
  <si>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</si>
  <si>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</si>
  <si>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</si>
  <si>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</si>
  <si>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</si>
  <si>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</si>
  <si>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</si>
  <si>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</si>
  <si>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</si>
  <si>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</si>
  <si>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</si>
  <si>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</si>
  <si>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</si>
  <si>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</si>
  <si>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</si>
  <si>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</si>
  <si>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</si>
  <si>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</si>
  <si>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</si>
  <si>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</si>
  <si>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</si>
  <si>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</si>
  <si>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</si>
  <si>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</si>
  <si>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</si>
  <si>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</si>
  <si>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</si>
  <si>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</si>
  <si>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</si>
  <si>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</si>
  <si>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</si>
  <si>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</si>
  <si>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</si>
  <si>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</si>
  <si>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</si>
  <si>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</si>
  <si>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</si>
  <si>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</si>
  <si>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</si>
  <si>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</si>
  <si>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</si>
  <si>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</si>
  <si>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</si>
  <si>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</si>
  <si>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</si>
  <si>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</si>
  <si>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</si>
  <si>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</si>
  <si>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</si>
  <si>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</si>
  <si>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</si>
  <si>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</si>
  <si>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</si>
  <si>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</si>
  <si>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</si>
  <si>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</si>
  <si>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</si>
  <si>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</si>
  <si>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</si>
  <si>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</si>
  <si>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</si>
  <si>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</si>
  <si>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</si>
  <si>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</si>
  <si>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</si>
  <si>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</si>
  <si>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</si>
  <si>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</si>
  <si>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</si>
  <si>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</si>
  <si>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</si>
  <si>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</si>
  <si>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</si>
  <si>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</si>
  <si>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</si>
  <si>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</si>
  <si>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</si>
  <si>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</si>
  <si>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</si>
  <si>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</si>
  <si>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</si>
  <si>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</si>
  <si>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</si>
  <si>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</si>
  <si>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</si>
  <si>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</si>
  <si>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</si>
  <si>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</si>
  <si>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</si>
  <si>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</si>
  <si>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</si>
  <si>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</si>
  <si>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</si>
  <si>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</si>
  <si>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</si>
  <si>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</si>
  <si>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</si>
  <si>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</si>
  <si>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</si>
  <si>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</si>
  <si>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</si>
  <si>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</si>
  <si>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</si>
  <si>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</si>
  <si>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</si>
  <si>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</si>
  <si>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</si>
  <si>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</si>
  <si>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</si>
  <si>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</si>
  <si>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</si>
  <si>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</si>
  <si>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</si>
  <si>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</si>
  <si>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</si>
  <si>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</si>
  <si>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</si>
  <si>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</si>
  <si>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</si>
  <si>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</si>
  <si>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</si>
  <si>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</si>
  <si>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</si>
  <si>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</si>
  <si>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</si>
  <si>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</si>
  <si>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</si>
  <si>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</si>
  <si>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</si>
  <si>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</si>
  <si>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</si>
  <si>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</si>
  <si>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</si>
  <si>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</si>
  <si>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</si>
  <si>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</si>
  <si>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</si>
  <si>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</si>
  <si>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</si>
  <si>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</si>
  <si>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</si>
  <si>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</si>
  <si>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</si>
  <si>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</si>
  <si>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</si>
  <si>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</si>
  <si>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</si>
  <si>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</si>
  <si>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</si>
  <si>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</si>
  <si>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</si>
  <si>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</si>
  <si>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</si>
  <si>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</si>
  <si>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</si>
  <si>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</si>
  <si>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</si>
  <si>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</si>
  <si>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</si>
  <si>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</si>
  <si>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</si>
  <si>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</si>
  <si>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</si>
  <si>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</si>
  <si>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</si>
  <si>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</si>
  <si>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</si>
  <si>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</si>
  <si>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</si>
  <si>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</si>
  <si>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</si>
  <si>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</si>
  <si>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</si>
  <si>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</si>
  <si>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</si>
  <si>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</si>
  <si>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</si>
  <si>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</si>
  <si>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</si>
  <si>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</si>
  <si>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</si>
  <si>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</si>
  <si>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</si>
  <si>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</si>
  <si>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</si>
  <si>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</si>
  <si>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</si>
  <si>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</si>
  <si>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</si>
  <si>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</si>
  <si>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</si>
  <si>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</si>
  <si>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</si>
  <si>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</si>
  <si>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</si>
  <si>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</si>
  <si>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</si>
  <si>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</si>
  <si>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</si>
  <si>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</si>
  <si>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</si>
  <si>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</si>
  <si>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</si>
  <si>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</si>
  <si>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</si>
  <si>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</si>
  <si>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</si>
  <si>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</si>
  <si>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</si>
  <si>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</si>
  <si>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</si>
  <si>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</si>
  <si>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</si>
  <si>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</si>
  <si>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</si>
  <si>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</si>
  <si>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</si>
  <si>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</si>
  <si>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</si>
  <si>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</si>
  <si>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</si>
  <si>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</si>
  <si>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</si>
  <si>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</si>
  <si>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</si>
  <si>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</si>
  <si>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</si>
  <si>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</si>
  <si>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</si>
  <si>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</si>
  <si>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</si>
  <si>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</si>
  <si>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</si>
  <si>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</si>
  <si>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</si>
  <si>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</si>
  <si>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</si>
  <si>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</si>
  <si>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</si>
  <si>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</si>
  <si>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</si>
  <si>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</si>
  <si>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</si>
  <si>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</si>
  <si>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</si>
  <si>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</si>
  <si>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</si>
  <si>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</si>
  <si>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</si>
  <si>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</si>
  <si>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</si>
  <si>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</si>
  <si>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</si>
  <si>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</si>
  <si>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</si>
  <si>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</si>
  <si>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</si>
  <si>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</si>
  <si>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</si>
  <si>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</si>
  <si>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</si>
  <si>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</si>
  <si>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</si>
  <si>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</si>
  <si>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</si>
  <si>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</si>
  <si>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</si>
  <si>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</si>
  <si>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</si>
  <si>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</si>
  <si>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</si>
  <si>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</si>
  <si>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</si>
  <si>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</si>
  <si>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</si>
  <si>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</si>
  <si>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</si>
  <si>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</si>
  <si>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</si>
  <si>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</si>
  <si>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</si>
  <si>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</si>
  <si>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</si>
  <si>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</si>
  <si>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</si>
  <si>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</si>
  <si>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</si>
  <si>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</si>
  <si>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</si>
  <si>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</si>
  <si>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</si>
  <si>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</si>
  <si>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</si>
  <si>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</si>
  <si>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</si>
  <si>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</si>
  <si>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</si>
  <si>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</si>
  <si>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</si>
  <si>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</si>
  <si>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</si>
  <si>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</si>
  <si>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</si>
  <si>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</si>
  <si>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</si>
  <si>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</si>
  <si>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</si>
  <si>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</si>
  <si>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</si>
  <si>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</si>
  <si>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</si>
  <si>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</si>
  <si>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</si>
  <si>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</si>
  <si>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</si>
  <si>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</si>
  <si>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</si>
  <si>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</si>
  <si>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</si>
  <si>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</si>
  <si>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</si>
  <si>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</si>
  <si>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</si>
  <si>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</si>
  <si>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</si>
  <si>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</si>
  <si>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</si>
  <si>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</si>
  <si>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</si>
  <si>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</si>
  <si>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</si>
  <si>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</si>
  <si>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</si>
  <si>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</si>
  <si>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</si>
  <si>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</si>
  <si>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</si>
  <si>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</si>
  <si>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</si>
  <si>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</si>
  <si>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</si>
  <si>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</si>
  <si>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</si>
  <si>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</si>
  <si>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</si>
  <si>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</si>
  <si>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</si>
  <si>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</si>
  <si>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</si>
  <si>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</si>
  <si>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</si>
  <si>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</si>
  <si>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</si>
  <si>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</si>
  <si>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</si>
  <si>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</si>
  <si>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</si>
  <si>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</si>
  <si>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</si>
  <si>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</si>
  <si>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</si>
  <si>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</si>
  <si>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</si>
  <si>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</si>
  <si>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</si>
  <si>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</si>
  <si>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</si>
  <si>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</si>
  <si>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</si>
  <si>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</si>
  <si>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</si>
  <si>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</si>
  <si>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</si>
  <si>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</si>
  <si>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</si>
  <si>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</si>
  <si>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</si>
  <si>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</si>
  <si>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</si>
  <si>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</si>
  <si>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</si>
  <si>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</si>
  <si>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</si>
  <si>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</si>
  <si>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</si>
  <si>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</si>
  <si>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</si>
  <si>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</si>
  <si>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</si>
  <si>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</si>
  <si>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</si>
  <si>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</si>
  <si>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</si>
  <si>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</si>
  <si>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</si>
  <si>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</si>
  <si>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</si>
  <si>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</si>
  <si>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</si>
  <si>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</si>
  <si>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</si>
  <si>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</si>
  <si>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</si>
  <si>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</si>
  <si>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</si>
  <si>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</si>
  <si>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</si>
  <si>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</si>
  <si>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</si>
  <si>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</si>
  <si>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</si>
  <si>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</si>
  <si>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</si>
  <si>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</si>
  <si>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</si>
  <si>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</si>
  <si>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</si>
  <si>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</si>
  <si>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</si>
  <si>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</si>
  <si>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</si>
  <si>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</si>
  <si>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</si>
  <si>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</si>
  <si>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</si>
  <si>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</si>
  <si>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</si>
  <si>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</si>
  <si>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</si>
  <si>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</si>
  <si>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</si>
  <si>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</si>
  <si>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</si>
  <si>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</si>
  <si>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</si>
  <si>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</si>
  <si>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</si>
  <si>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</si>
  <si>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</si>
  <si>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</si>
  <si>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</si>
  <si>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</si>
  <si>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</si>
  <si>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</si>
  <si>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</si>
  <si>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</si>
  <si>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</si>
  <si>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</si>
  <si>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</si>
  <si>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</si>
  <si>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</si>
  <si>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</si>
  <si>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</si>
  <si>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</si>
  <si>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</si>
  <si>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</si>
  <si>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</si>
  <si>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</si>
  <si>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</si>
  <si>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</si>
  <si>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</si>
  <si>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</si>
  <si>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</si>
  <si>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</si>
  <si>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</si>
  <si>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</si>
  <si>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</si>
  <si>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</si>
  <si>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</si>
  <si>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</si>
  <si>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</si>
  <si>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</si>
  <si>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</si>
  <si>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</si>
  <si>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</si>
  <si>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</si>
  <si>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</si>
  <si>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</si>
  <si>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</si>
  <si>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</si>
  <si>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</si>
  <si>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</si>
  <si>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</si>
  <si>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</si>
  <si>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</si>
  <si>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</si>
  <si>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</si>
  <si>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</si>
  <si>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</si>
  <si>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</si>
  <si>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</si>
  <si>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</si>
  <si>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</si>
  <si>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</si>
  <si>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</si>
  <si>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</si>
  <si>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</si>
  <si>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</si>
  <si>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</si>
  <si>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</si>
  <si>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</si>
  <si>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</si>
  <si>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</si>
  <si>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</si>
  <si>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</si>
  <si>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</si>
  <si>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</si>
  <si>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</si>
  <si>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</si>
  <si>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</si>
  <si>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</si>
  <si>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</si>
  <si>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</si>
  <si>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</si>
  <si>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</si>
  <si>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</si>
  <si>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</si>
  <si>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</si>
  <si>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</si>
  <si>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</si>
  <si>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</si>
  <si>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</si>
  <si>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</si>
  <si>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</si>
  <si>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</si>
  <si>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</si>
  <si>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</si>
  <si>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</si>
  <si>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</si>
  <si>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</si>
  <si>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</si>
  <si>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</si>
  <si>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</si>
  <si>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</si>
  <si>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</si>
  <si>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</si>
  <si>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</si>
  <si>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</si>
  <si>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</si>
  <si>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</si>
  <si>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</si>
  <si>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</si>
  <si>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</si>
  <si>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</si>
  <si>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</si>
  <si>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</si>
  <si>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</si>
  <si>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</si>
  <si>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</si>
  <si>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</si>
  <si>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</si>
  <si>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</si>
  <si>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</si>
  <si>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</si>
  <si>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</si>
  <si>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</si>
  <si>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</si>
  <si>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</si>
  <si>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</si>
  <si>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</si>
  <si>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</si>
  <si>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</si>
  <si>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</si>
  <si>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</si>
  <si>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</si>
  <si>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</si>
  <si>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</si>
  <si>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</si>
  <si>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</si>
  <si>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</si>
  <si>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</si>
  <si>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</si>
  <si>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</si>
  <si>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</si>
  <si>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</si>
  <si>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</si>
  <si>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</si>
  <si>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</si>
  <si>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</si>
  <si>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</si>
  <si>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</si>
  <si>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</si>
  <si>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</si>
  <si>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</si>
  <si>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</si>
  <si>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</si>
  <si>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</si>
  <si>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</si>
  <si>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</si>
  <si>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</si>
  <si>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</si>
  <si>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</si>
  <si>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</si>
  <si>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</si>
  <si>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</si>
  <si>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</si>
  <si>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</si>
  <si>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</si>
  <si>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</si>
  <si>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</si>
  <si>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</si>
  <si>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</si>
  <si>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</si>
  <si>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</si>
  <si>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</si>
  <si>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</si>
  <si>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</si>
  <si>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</si>
  <si>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</si>
  <si>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</si>
  <si>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</si>
  <si>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</si>
  <si>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</si>
  <si>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</si>
  <si>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</si>
  <si>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</si>
  <si>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</si>
  <si>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</si>
  <si>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</si>
  <si>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</si>
  <si>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</si>
  <si>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</si>
  <si>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</si>
  <si>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</si>
  <si>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</si>
  <si>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</si>
  <si>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</si>
  <si>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</si>
  <si>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</si>
  <si>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</si>
  <si>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</si>
  <si>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</si>
  <si>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</si>
  <si>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</si>
  <si>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</si>
  <si>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</si>
  <si>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</si>
  <si>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</si>
  <si>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</si>
  <si>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</si>
  <si>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</si>
  <si>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</si>
  <si>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</si>
  <si>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</si>
  <si>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</si>
  <si>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</si>
  <si>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</si>
  <si>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</si>
  <si>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</si>
  <si>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</si>
  <si>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</si>
  <si>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</si>
  <si>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</si>
  <si>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</si>
  <si>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</si>
  <si>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</si>
  <si>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</si>
  <si>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</si>
  <si>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</si>
  <si>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</si>
  <si>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</si>
  <si>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</si>
  <si>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</si>
  <si>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</si>
  <si>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</si>
  <si>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</si>
  <si>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</si>
  <si>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</si>
  <si>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</si>
  <si>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</si>
  <si>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</si>
  <si>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</si>
  <si>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</si>
  <si>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</si>
  <si>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</si>
  <si>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</si>
  <si>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</si>
  <si>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</si>
  <si>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</si>
  <si>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</si>
  <si>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</si>
  <si>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</si>
  <si>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</si>
  <si>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</si>
  <si>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</si>
  <si>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</si>
  <si>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</si>
  <si>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</si>
  <si>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</si>
  <si>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</si>
  <si>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</si>
  <si>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</si>
  <si>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</si>
  <si>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</si>
  <si>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</si>
  <si>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</si>
  <si>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</si>
  <si>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</si>
  <si>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</si>
  <si>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</si>
  <si>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</si>
  <si>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</si>
  <si>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</si>
  <si>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</si>
  <si>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</si>
  <si>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</si>
  <si>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</si>
  <si>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</si>
  <si>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</si>
  <si>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</si>
  <si>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</si>
  <si>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</si>
  <si>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</si>
  <si>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</si>
  <si>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</si>
  <si>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</si>
  <si>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</si>
  <si>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</si>
  <si>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</si>
  <si>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</si>
  <si>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</si>
  <si>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</si>
  <si>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</si>
  <si>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</si>
  <si>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</si>
  <si>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</si>
  <si>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</si>
  <si>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</si>
  <si>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</si>
  <si>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</si>
  <si>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</si>
  <si>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</si>
  <si>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</si>
  <si>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</si>
  <si>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</si>
  <si>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</si>
  <si>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</si>
  <si>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</si>
  <si>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</si>
  <si>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</si>
  <si>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</si>
  <si>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</si>
  <si>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</si>
  <si>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</si>
  <si>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</si>
  <si>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</si>
  <si>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</si>
  <si>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</si>
  <si>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</si>
  <si>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</si>
  <si>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</si>
  <si>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</si>
  <si>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</si>
  <si>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</si>
  <si>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</si>
  <si>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</si>
  <si>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</si>
  <si>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</si>
  <si>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</si>
  <si>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</si>
  <si>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</si>
  <si>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</si>
  <si>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</si>
  <si>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</si>
  <si>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</si>
  <si>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</si>
  <si>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</si>
  <si>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</si>
  <si>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</si>
  <si>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</si>
  <si>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</si>
  <si>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</si>
  <si>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</si>
  <si>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</si>
  <si>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</si>
  <si>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</si>
  <si>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</si>
  <si>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</si>
  <si>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</si>
  <si>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</si>
  <si>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</si>
  <si>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</si>
  <si>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</si>
  <si>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</si>
  <si>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</si>
  <si>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</si>
  <si>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</si>
  <si>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</si>
  <si>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</si>
  <si>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</si>
  <si>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</si>
  <si>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</si>
  <si>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</si>
  <si>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</si>
  <si>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</si>
  <si>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</si>
  <si>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</si>
  <si>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</si>
  <si>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</si>
  <si>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</si>
  <si>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</si>
  <si>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</si>
  <si>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</si>
  <si>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</si>
  <si>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</si>
  <si>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</si>
  <si>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</si>
  <si>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</si>
  <si>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</si>
  <si>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</si>
  <si>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</si>
  <si>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</si>
  <si>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</si>
  <si>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</si>
  <si>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</si>
  <si>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</si>
  <si>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</si>
  <si>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</si>
  <si>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</si>
  <si>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</si>
  <si>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</si>
  <si>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</si>
  <si>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</si>
  <si>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</si>
  <si>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</si>
  <si>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</si>
  <si>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</si>
  <si>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</si>
  <si>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</si>
  <si>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</si>
  <si>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</si>
  <si>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</si>
  <si>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</si>
  <si>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</si>
  <si>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</si>
  <si>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</si>
  <si>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</si>
  <si>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</si>
  <si>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</si>
  <si>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</si>
  <si>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</si>
  <si>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</si>
  <si>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</si>
  <si>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</si>
  <si>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</si>
  <si>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</si>
  <si>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</si>
  <si>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</si>
  <si>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</si>
  <si>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</si>
  <si>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</si>
  <si>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</si>
  <si>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</si>
  <si>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</si>
  <si>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</si>
  <si>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</si>
  <si>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</si>
  <si>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</si>
  <si>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</si>
  <si>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</si>
  <si>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</si>
  <si>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</si>
  <si>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</si>
  <si>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</si>
  <si>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</si>
  <si>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</si>
  <si>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</si>
  <si>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</si>
  <si>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</si>
  <si>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</si>
  <si>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</si>
  <si>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</si>
  <si>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</si>
  <si>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</si>
  <si>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</si>
  <si>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</si>
  <si>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</si>
  <si>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</si>
  <si>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</si>
  <si>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</si>
  <si>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</si>
  <si>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</si>
  <si>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</si>
  <si>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</si>
  <si>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</si>
  <si>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</si>
  <si>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</si>
  <si>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</si>
  <si>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</si>
  <si>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</si>
  <si>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</si>
  <si>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</si>
  <si>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</si>
  <si>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</si>
  <si>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</si>
  <si>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</si>
  <si>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</si>
  <si>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</si>
  <si>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</si>
  <si>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</si>
  <si>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</si>
  <si>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</si>
  <si>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</si>
  <si>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</si>
  <si>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</si>
  <si>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</si>
  <si>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</si>
  <si>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</si>
  <si>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</si>
  <si>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</si>
  <si>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</si>
  <si>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</si>
  <si>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</si>
  <si>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</si>
  <si>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</si>
  <si>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</si>
  <si>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</si>
  <si>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</si>
  <si>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</si>
  <si>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</si>
  <si>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</si>
  <si>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</si>
  <si>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</si>
  <si>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</si>
  <si>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</si>
  <si>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</si>
  <si>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</si>
  <si>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</si>
  <si>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</si>
  <si>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</si>
  <si>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</si>
  <si>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</si>
  <si>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</si>
  <si>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</si>
  <si>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</si>
  <si>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</si>
  <si>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</si>
  <si>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</si>
  <si>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</si>
  <si>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</si>
  <si>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</si>
  <si>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</si>
  <si>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</si>
  <si>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</si>
  <si>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</si>
  <si>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</si>
  <si>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</si>
  <si>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</si>
  <si>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</si>
  <si>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</si>
  <si>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</si>
  <si>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</si>
  <si>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</si>
  <si>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</si>
  <si>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</si>
  <si>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</si>
  <si>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</si>
  <si>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</si>
  <si>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</si>
  <si>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</si>
  <si>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</si>
  <si>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</si>
  <si>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</si>
  <si>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</si>
  <si>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</si>
  <si>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</si>
  <si>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</si>
  <si>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</si>
  <si>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</si>
  <si>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</si>
  <si>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</si>
  <si>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</si>
  <si>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</si>
  <si>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</si>
  <si>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</si>
  <si>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</si>
  <si>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</si>
  <si>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</si>
  <si>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</si>
  <si>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</si>
  <si>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</si>
  <si>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</si>
  <si>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</si>
  <si>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</si>
  <si>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</si>
  <si>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</si>
  <si>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</si>
  <si>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</si>
  <si>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</si>
  <si>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</si>
  <si>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</si>
  <si>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</si>
  <si>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</si>
  <si>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</si>
  <si>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</si>
  <si>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</si>
  <si>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</si>
  <si>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</si>
  <si>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</si>
  <si>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</si>
  <si>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</si>
  <si>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</si>
  <si>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</si>
  <si>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</si>
  <si>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</si>
  <si>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</si>
  <si>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</si>
  <si>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</si>
  <si>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</si>
  <si>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</si>
  <si>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</si>
  <si>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</si>
  <si>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</si>
  <si>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</si>
  <si>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</si>
  <si>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</si>
  <si>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</si>
  <si>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</si>
  <si>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</si>
  <si>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</si>
  <si>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</si>
  <si>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</si>
  <si>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</si>
  <si>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</si>
  <si>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</si>
  <si>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</si>
  <si>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</si>
  <si>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</si>
  <si>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</si>
  <si>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</si>
  <si>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</si>
  <si>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</si>
  <si>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</si>
  <si>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</si>
  <si>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</si>
  <si>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</si>
  <si>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</si>
  <si>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</si>
  <si>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</si>
  <si>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</si>
  <si>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</si>
  <si>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</si>
  <si>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</si>
  <si>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</si>
  <si>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</si>
  <si>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</si>
  <si>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</si>
  <si>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</si>
  <si>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</si>
  <si>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</si>
  <si>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</si>
  <si>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</si>
  <si>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</si>
  <si>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</si>
  <si>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</si>
  <si>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</si>
  <si>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</si>
  <si>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</si>
  <si>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</si>
  <si>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</si>
  <si>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</si>
  <si>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</si>
  <si>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</si>
  <si>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</si>
  <si>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</si>
  <si>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</si>
  <si>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</si>
  <si>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</si>
  <si>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</si>
  <si>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</si>
  <si>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</si>
  <si>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</si>
  <si>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</si>
  <si>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</si>
  <si>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</si>
  <si>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</si>
  <si>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</si>
  <si>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</si>
  <si>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</si>
  <si>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</si>
  <si>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</si>
  <si>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</si>
  <si>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</si>
  <si>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</si>
  <si>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</si>
  <si>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</si>
  <si>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</si>
  <si>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</si>
  <si>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</si>
  <si>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</si>
  <si>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</si>
  <si>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</si>
  <si>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</si>
  <si>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</si>
  <si>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</si>
  <si>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</si>
  <si>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</si>
  <si>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</si>
  <si>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</si>
  <si>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</si>
  <si>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</si>
  <si>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</si>
  <si>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</si>
  <si>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</si>
  <si>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</si>
  <si>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</si>
  <si>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</si>
  <si>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</si>
  <si>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</si>
  <si>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</si>
  <si>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</si>
  <si>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</si>
  <si>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</si>
  <si>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</si>
  <si>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</si>
  <si>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</si>
  <si>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</si>
  <si>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</si>
  <si>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</si>
  <si>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</si>
  <si>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</si>
  <si>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</si>
  <si>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</si>
  <si>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</si>
  <si>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</si>
  <si>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</si>
  <si>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</si>
  <si>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</si>
  <si>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</si>
  <si>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</si>
  <si>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</si>
  <si>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</si>
  <si>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</si>
  <si>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</si>
  <si>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</si>
  <si>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</si>
  <si>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</si>
  <si>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</si>
  <si>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</si>
  <si>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</si>
  <si>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</si>
  <si>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</si>
  <si>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</si>
  <si>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</si>
  <si>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</si>
  <si>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</si>
  <si>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</si>
  <si>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</si>
  <si>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</si>
  <si>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</si>
  <si>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</si>
  <si>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</si>
  <si>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</si>
  <si>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</si>
  <si>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</si>
  <si>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</si>
  <si>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</si>
  <si>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</si>
  <si>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</si>
  <si>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</si>
  <si>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</si>
  <si>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</si>
  <si>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</si>
  <si>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</si>
  <si>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</si>
  <si>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</si>
  <si>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</si>
  <si>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</si>
  <si>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</si>
  <si>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</si>
  <si>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</si>
  <si>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</si>
  <si>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</si>
  <si>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</si>
  <si>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</si>
  <si>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</si>
  <si>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</si>
  <si>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</si>
  <si>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</si>
  <si>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</si>
  <si>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</si>
  <si>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</si>
  <si>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</si>
  <si>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</si>
  <si>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</si>
  <si>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</si>
  <si>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</si>
  <si>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</si>
  <si>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</si>
  <si>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</si>
  <si>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</si>
  <si>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</si>
  <si>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</si>
  <si>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</si>
  <si>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</si>
  <si>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</si>
  <si>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</si>
  <si>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</si>
  <si>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</si>
  <si>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</si>
  <si>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</si>
  <si>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</si>
  <si>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</si>
  <si>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</si>
  <si>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</si>
  <si>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</si>
  <si>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</si>
  <si>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</si>
  <si>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</si>
  <si>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</si>
  <si>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</si>
  <si>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</si>
  <si>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</si>
  <si>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</si>
  <si>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</si>
  <si>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</si>
  <si>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</si>
  <si>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</si>
  <si>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</si>
  <si>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</si>
  <si>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</si>
  <si>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</si>
  <si>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</si>
  <si>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</si>
  <si>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</si>
  <si>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</si>
  <si>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</si>
  <si>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</si>
  <si>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</si>
  <si>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</si>
  <si>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</si>
  <si>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</si>
  <si>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</si>
  <si>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</si>
  <si>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</si>
  <si>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</si>
  <si>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</si>
  <si>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</si>
  <si>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</si>
  <si>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</si>
  <si>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</si>
  <si>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</si>
  <si>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</si>
  <si>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</si>
  <si>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</si>
  <si>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</si>
  <si>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</si>
  <si>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</si>
  <si>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</si>
  <si>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</si>
  <si>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</si>
  <si>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</si>
  <si>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</si>
  <si>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</si>
  <si>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</si>
  <si>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</si>
  <si>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</si>
  <si>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</si>
  <si>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</si>
  <si>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</si>
  <si>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</si>
  <si>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</si>
  <si>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</si>
  <si>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</si>
  <si>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</si>
  <si>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</si>
  <si>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</si>
  <si>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</si>
  <si>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</si>
  <si>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</si>
  <si>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</si>
  <si>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</si>
  <si>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</si>
  <si>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</si>
  <si>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</si>
  <si>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</si>
  <si>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</si>
  <si>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</si>
  <si>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</si>
  <si>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</si>
  <si>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</si>
  <si>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</si>
  <si>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</si>
  <si>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</si>
  <si>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</si>
  <si>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</si>
  <si>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</si>
  <si>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</si>
  <si>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</si>
  <si>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</si>
  <si>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</si>
  <si>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</si>
  <si>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</si>
  <si>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</si>
  <si>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</si>
  <si>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</si>
  <si>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</si>
  <si>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</si>
  <si>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</si>
  <si>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</si>
  <si>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</si>
  <si>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</si>
  <si>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</si>
  <si>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</si>
  <si>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</si>
  <si>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</si>
  <si>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</si>
  <si>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</si>
  <si>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</si>
  <si>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</si>
  <si>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</si>
  <si>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</si>
  <si>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</si>
  <si>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</si>
  <si>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</si>
  <si>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</si>
  <si>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</si>
  <si>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</si>
  <si>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</si>
  <si>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</si>
  <si>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</si>
  <si>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</si>
  <si>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</si>
  <si>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</si>
  <si>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</si>
  <si>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</si>
  <si>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</si>
  <si>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</si>
  <si>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</si>
  <si>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</si>
  <si>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</si>
  <si>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</si>
  <si>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</si>
  <si>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</si>
  <si>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</si>
  <si>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</si>
  <si>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</si>
  <si>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</si>
  <si>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</si>
  <si>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</si>
  <si>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</si>
  <si>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</si>
  <si>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</si>
  <si>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</si>
  <si>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</si>
  <si>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</si>
  <si>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</si>
  <si>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</si>
  <si>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</si>
  <si>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</si>
  <si>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</si>
  <si>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</si>
  <si>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</si>
  <si>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</si>
  <si>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</si>
  <si>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</si>
  <si>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</si>
  <si>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</si>
  <si>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</si>
  <si>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</si>
  <si>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</si>
  <si>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</si>
  <si>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</si>
  <si>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</si>
  <si>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</si>
  <si>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</si>
  <si>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</si>
  <si>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</si>
  <si>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</si>
  <si>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</si>
  <si>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</si>
  <si>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</si>
  <si>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</si>
  <si>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</si>
  <si>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</si>
  <si>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</si>
  <si>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</si>
  <si>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</si>
  <si>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</si>
  <si>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</si>
  <si>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</si>
  <si>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</si>
  <si>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</si>
  <si>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</si>
  <si>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</si>
  <si>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</si>
  <si>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</si>
  <si>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</si>
  <si>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</si>
  <si>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</si>
  <si>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</si>
  <si>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</si>
  <si>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</si>
  <si>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</si>
  <si>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</si>
  <si>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</si>
  <si>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</si>
  <si>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</si>
  <si>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</si>
  <si>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</si>
  <si>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</si>
  <si>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</si>
  <si>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</si>
  <si>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</si>
  <si>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</si>
  <si>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</si>
  <si>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</si>
  <si>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</si>
  <si>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</si>
  <si>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</si>
  <si>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</si>
  <si>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</si>
  <si>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</si>
  <si>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</si>
  <si>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</si>
  <si>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</si>
  <si>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</si>
  <si>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</si>
  <si>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</si>
  <si>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</si>
  <si>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</si>
  <si>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</si>
  <si>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</si>
  <si>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</si>
  <si>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</si>
  <si>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</si>
  <si>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</si>
  <si>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</si>
  <si>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</si>
  <si>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</si>
  <si>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</si>
  <si>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</si>
  <si>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</si>
  <si>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</si>
  <si>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</si>
  <si>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</si>
  <si>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</si>
  <si>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</si>
  <si>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</si>
  <si>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</si>
  <si>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</si>
  <si>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</si>
  <si>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</si>
  <si>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</si>
  <si>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</si>
  <si>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</si>
  <si>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</si>
  <si>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</si>
  <si>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</si>
  <si>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</si>
  <si>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</si>
  <si>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</si>
  <si>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</si>
  <si>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</si>
  <si>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</si>
  <si>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</si>
  <si>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</si>
  <si>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</si>
  <si>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</si>
  <si>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</si>
  <si>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</si>
  <si>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</si>
  <si>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</si>
  <si>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</si>
  <si>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</si>
  <si>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</si>
  <si>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</si>
  <si>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</si>
  <si>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</si>
  <si>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</si>
  <si>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</si>
  <si>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</si>
  <si>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</si>
  <si>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</si>
  <si>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</si>
  <si>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</si>
  <si>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</si>
  <si>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</si>
  <si>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</si>
  <si>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</si>
  <si>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</si>
  <si>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</si>
  <si>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</si>
  <si>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</si>
  <si>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</si>
  <si>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</si>
  <si>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</si>
  <si>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</si>
  <si>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</si>
  <si>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</si>
  <si>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</si>
  <si>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</si>
  <si>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</si>
  <si>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</si>
  <si>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</si>
  <si>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</si>
  <si>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</si>
  <si>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</si>
  <si>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</si>
  <si>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</si>
  <si>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</si>
  <si>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</si>
  <si>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</si>
  <si>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</si>
  <si>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</si>
  <si>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</si>
  <si>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</si>
  <si>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</si>
  <si>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</si>
  <si>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</si>
  <si>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</si>
  <si>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</si>
  <si>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</si>
  <si>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</si>
  <si>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</si>
  <si>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</si>
  <si>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</si>
  <si>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</si>
  <si>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</si>
  <si>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</si>
  <si>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</si>
  <si>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</si>
  <si>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</si>
  <si>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</si>
  <si>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</si>
  <si>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</si>
  <si>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</si>
  <si>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</si>
  <si>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</si>
  <si>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</si>
  <si>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</si>
  <si>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</si>
  <si>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</si>
  <si>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</si>
  <si>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</si>
  <si>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</si>
  <si>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</si>
  <si>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</si>
  <si>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</si>
  <si>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</si>
  <si>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</si>
  <si>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</si>
  <si>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</si>
  <si>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</si>
  <si>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</si>
  <si>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</si>
  <si>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</si>
  <si>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</si>
  <si>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</si>
  <si>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</si>
  <si>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</si>
  <si>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</si>
  <si>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</si>
  <si>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</si>
  <si>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</si>
  <si>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</si>
  <si>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</si>
  <si>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</si>
  <si>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</si>
  <si>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</si>
  <si>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</si>
  <si>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</si>
  <si>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</si>
  <si>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</si>
  <si>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</si>
  <si>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</si>
  <si>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</si>
  <si>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</si>
  <si>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</si>
  <si>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</si>
  <si>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</si>
  <si>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</si>
  <si>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</si>
  <si>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</si>
  <si>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</si>
  <si>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</si>
  <si>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</si>
  <si>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</si>
  <si>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</si>
  <si>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</si>
  <si>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</si>
  <si>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</si>
  <si>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</si>
  <si>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</si>
  <si>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</si>
  <si>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</si>
  <si>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</si>
  <si>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</si>
  <si>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</si>
  <si>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</si>
  <si>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</si>
  <si>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</si>
  <si>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</si>
  <si>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</si>
  <si>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</si>
  <si>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</si>
  <si>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</si>
  <si>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</si>
  <si>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</si>
  <si>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</si>
  <si>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</si>
  <si>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</si>
  <si>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</si>
  <si>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</si>
  <si>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</si>
  <si>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</si>
  <si>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</si>
  <si>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</si>
  <si>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</si>
  <si>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</si>
  <si>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</si>
  <si>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</si>
  <si>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</si>
  <si>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</si>
  <si>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</si>
  <si>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</si>
  <si>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</si>
  <si>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</si>
  <si>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</si>
  <si>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</si>
  <si>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</si>
  <si>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</si>
  <si>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</si>
  <si>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</si>
  <si>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</si>
  <si>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</si>
  <si>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</si>
  <si>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</si>
  <si>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</si>
  <si>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</si>
  <si>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</si>
  <si>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</si>
  <si>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</si>
  <si>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</si>
  <si>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</si>
  <si>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</si>
  <si>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</si>
  <si>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</si>
  <si>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</si>
  <si>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</si>
  <si>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</si>
  <si>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</si>
  <si>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</si>
  <si>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</si>
  <si>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</si>
  <si>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</si>
  <si>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</si>
  <si>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</si>
  <si>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</si>
  <si>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</si>
  <si>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</si>
  <si>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</si>
  <si>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</si>
  <si>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</si>
  <si>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</si>
  <si>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</si>
  <si>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</si>
  <si>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</si>
  <si>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</si>
  <si>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</si>
  <si>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</si>
  <si>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</si>
  <si>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</si>
  <si>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</si>
  <si>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</si>
  <si>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</si>
  <si>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</si>
  <si>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</si>
  <si>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</si>
  <si>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</si>
  <si>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</si>
  <si>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</si>
  <si>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</si>
  <si>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</si>
  <si>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</si>
  <si>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</si>
  <si>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</si>
  <si>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</si>
  <si>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</si>
  <si>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</si>
  <si>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</si>
  <si>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</si>
  <si>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</si>
  <si>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</si>
  <si>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</si>
  <si>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</si>
  <si>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</si>
  <si>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</si>
  <si>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</si>
  <si>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</si>
  <si>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</si>
  <si>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</si>
  <si>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</si>
  <si>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</si>
  <si>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</si>
  <si>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</si>
  <si>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</si>
  <si>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</si>
  <si>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</si>
  <si>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</si>
  <si>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</si>
  <si>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</si>
  <si>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</si>
  <si>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</si>
  <si>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</si>
  <si>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</si>
  <si>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</si>
  <si>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</si>
  <si>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</si>
  <si>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</si>
  <si>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</si>
  <si>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</si>
  <si>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</si>
  <si>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</si>
  <si>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</si>
  <si>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</si>
  <si>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</si>
  <si>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</si>
  <si>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</si>
  <si>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</si>
  <si>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</si>
  <si>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</si>
  <si>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</si>
  <si>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</si>
  <si>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</si>
  <si>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</si>
  <si>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</si>
  <si>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</si>
  <si>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</si>
  <si>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</si>
  <si>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</si>
  <si>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</si>
  <si>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</si>
  <si>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</si>
  <si>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</si>
  <si>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</si>
  <si>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</si>
  <si>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</si>
  <si>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</si>
  <si>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</si>
  <si>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</si>
  <si>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</si>
  <si>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</si>
  <si>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</si>
  <si>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</si>
  <si>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</si>
  <si>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</si>
  <si>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</si>
  <si>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</si>
  <si>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</si>
  <si>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</si>
  <si>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</si>
  <si>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</si>
  <si>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</si>
  <si>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</si>
  <si>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</si>
  <si>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</si>
  <si>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</si>
  <si>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</si>
  <si>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</si>
  <si>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</si>
  <si>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</si>
  <si>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</si>
  <si>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</si>
  <si>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</si>
  <si>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</si>
  <si>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</si>
  <si>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</si>
  <si>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</si>
  <si>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</si>
  <si>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</si>
  <si>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</si>
  <si>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</si>
  <si>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</si>
  <si>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</si>
  <si>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</si>
  <si>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</si>
  <si>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</si>
  <si>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</si>
  <si>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</si>
  <si>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</si>
  <si>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</si>
  <si>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</si>
  <si>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</si>
  <si>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</si>
  <si>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</si>
  <si>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</si>
  <si>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</si>
  <si>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</si>
  <si>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</si>
  <si>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</si>
  <si>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</si>
  <si>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</si>
  <si>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</si>
  <si>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</si>
  <si>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</si>
  <si>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</si>
  <si>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</si>
  <si>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</si>
  <si>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</si>
  <si>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</si>
  <si>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</si>
  <si>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</si>
  <si>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</si>
  <si>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</si>
  <si>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</si>
  <si>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</si>
  <si>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</si>
  <si>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</si>
  <si>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</si>
  <si>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</si>
  <si>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</si>
  <si>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</si>
  <si>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</si>
  <si>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</si>
  <si>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</si>
  <si>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</si>
  <si>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</si>
  <si>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</si>
  <si>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</si>
  <si>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</si>
  <si>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</si>
  <si>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</si>
  <si>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</si>
  <si>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</si>
  <si>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</si>
  <si>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</si>
  <si>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</si>
  <si>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</si>
  <si>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</si>
  <si>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</si>
  <si>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</si>
  <si>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</si>
  <si>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</si>
  <si>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</si>
  <si>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</si>
  <si>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</si>
  <si>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</si>
  <si>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</si>
  <si>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</si>
  <si>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</si>
  <si>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</si>
  <si>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</si>
  <si>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</si>
  <si>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</si>
  <si>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</si>
  <si>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</si>
  <si>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</si>
  <si>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</si>
  <si>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</si>
  <si>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</si>
  <si>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</si>
  <si>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</si>
  <si>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</si>
  <si>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</si>
  <si>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</si>
  <si>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</si>
  <si>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</si>
  <si>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</si>
  <si>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</si>
  <si>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</si>
  <si>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</si>
  <si>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</si>
  <si>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</si>
  <si>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</si>
  <si>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</si>
  <si>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</si>
  <si>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</si>
  <si>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</si>
  <si>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</si>
  <si>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</si>
  <si>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</si>
  <si>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</si>
  <si>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</si>
  <si>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</si>
  <si>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</si>
  <si>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</si>
  <si>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</si>
  <si>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</si>
  <si>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</si>
  <si>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</si>
  <si>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</si>
  <si>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</si>
  <si>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</si>
  <si>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</si>
  <si>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</si>
  <si>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</si>
  <si>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</si>
  <si>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</si>
  <si>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</si>
  <si>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</si>
  <si>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</si>
  <si>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</si>
  <si>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</si>
  <si>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</si>
  <si>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</si>
  <si>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</si>
  <si>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</si>
  <si>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</si>
  <si>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</si>
  <si>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</si>
  <si>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</si>
  <si>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</si>
  <si>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</si>
  <si>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</si>
  <si>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</si>
  <si>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</si>
  <si>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</si>
  <si>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</si>
  <si>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</si>
  <si>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</si>
  <si>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</si>
  <si>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</si>
  <si>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</si>
  <si>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</si>
  <si>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</si>
  <si>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</si>
  <si>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</si>
  <si>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</si>
  <si>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</si>
  <si>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</si>
  <si>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</si>
  <si>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</si>
  <si>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</si>
  <si>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</si>
  <si>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</si>
  <si>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</si>
  <si>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</si>
  <si>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</si>
  <si>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</si>
  <si>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</si>
  <si>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</si>
  <si>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</si>
  <si>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</si>
  <si>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</si>
  <si>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</si>
  <si>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</si>
  <si>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</si>
  <si>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</si>
  <si>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</si>
  <si>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</si>
  <si>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</si>
  <si>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</si>
  <si>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</si>
  <si>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</si>
  <si>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</si>
  <si>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</si>
  <si>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</si>
  <si>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</si>
  <si>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</si>
  <si>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</si>
  <si>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</si>
  <si>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</si>
  <si>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</si>
  <si>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</si>
  <si>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</si>
  <si>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</si>
  <si>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</si>
  <si>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</si>
  <si>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</si>
  <si>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</si>
  <si>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</si>
  <si>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</si>
  <si>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</si>
  <si>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</si>
  <si>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</si>
  <si>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</si>
  <si>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</si>
  <si>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</si>
  <si>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</si>
  <si>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</si>
  <si>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</si>
  <si>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</si>
  <si>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</si>
  <si>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</si>
  <si>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</si>
  <si>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</si>
  <si>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</si>
  <si>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</si>
  <si>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</si>
  <si>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</si>
  <si>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</si>
  <si>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</si>
  <si>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</si>
  <si>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</si>
  <si>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</si>
  <si>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</si>
  <si>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</si>
  <si>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</si>
  <si>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</si>
  <si>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</si>
  <si>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</si>
  <si>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</si>
  <si>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</si>
  <si>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</si>
  <si>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</si>
  <si>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</si>
  <si>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</si>
  <si>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</si>
  <si>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</si>
  <si>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</si>
  <si>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</si>
  <si>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</si>
  <si>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</si>
  <si>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</si>
  <si>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</si>
  <si>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</si>
  <si>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</si>
  <si>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</si>
  <si>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</si>
  <si>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</si>
  <si>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</si>
  <si>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</si>
  <si>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</si>
  <si>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</si>
  <si>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</si>
  <si>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</si>
  <si>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</si>
  <si>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</si>
  <si>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</si>
  <si>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</si>
  <si>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</si>
  <si>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</si>
  <si>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</si>
  <si>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</si>
  <si>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</si>
  <si>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</si>
  <si>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</si>
  <si>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</si>
  <si>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</si>
  <si>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</si>
  <si>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</si>
  <si>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</si>
  <si>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</si>
  <si>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</si>
  <si>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</si>
  <si>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</si>
  <si>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</si>
  <si>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</si>
  <si>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</si>
  <si>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</si>
  <si>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</si>
  <si>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</si>
  <si>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</si>
  <si>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</si>
  <si>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</si>
  <si>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</si>
  <si>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</si>
  <si>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</si>
  <si>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</si>
  <si>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</si>
  <si>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</si>
  <si>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</si>
  <si>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</si>
  <si>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</si>
  <si>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</si>
  <si>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</si>
  <si>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</si>
  <si>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</si>
  <si>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</si>
  <si>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</si>
  <si>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</si>
  <si>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</si>
  <si>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</si>
  <si>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</si>
  <si>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</si>
  <si>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</si>
  <si>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</si>
  <si>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</si>
  <si>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</si>
  <si>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</si>
  <si>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</si>
  <si>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</si>
  <si>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</si>
  <si>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</si>
  <si>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</si>
  <si>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</si>
  <si>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</si>
  <si>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</si>
  <si>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</si>
  <si>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</si>
  <si>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</si>
  <si>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</si>
  <si>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</si>
  <si>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</si>
  <si>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</si>
  <si>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</si>
  <si>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</si>
  <si>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</si>
  <si>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</si>
  <si>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</si>
  <si>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</si>
  <si>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</si>
  <si>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</si>
  <si>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</si>
  <si>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</si>
  <si>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</si>
  <si>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</si>
  <si>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</si>
  <si>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</si>
  <si>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</si>
  <si>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</si>
  <si>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</si>
  <si>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</si>
  <si>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</si>
  <si>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</si>
  <si>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</si>
  <si>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</si>
  <si>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</si>
  <si>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</si>
  <si>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</si>
  <si>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</si>
  <si>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</si>
  <si>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</si>
  <si>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</si>
  <si>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</si>
  <si>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</si>
  <si>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</si>
  <si>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</si>
  <si>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</si>
  <si>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</si>
  <si>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</si>
  <si>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</si>
  <si>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</si>
  <si>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</si>
  <si>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</si>
  <si>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</si>
  <si>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</si>
  <si>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</si>
  <si>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</si>
  <si>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</si>
  <si>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</si>
  <si>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</si>
  <si>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</si>
  <si>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</si>
  <si>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</si>
  <si>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</si>
  <si>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</si>
  <si>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</si>
  <si>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</si>
  <si>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</si>
  <si>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</si>
  <si>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</si>
  <si>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</si>
  <si>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</si>
  <si>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</si>
  <si>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</si>
  <si>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</si>
  <si>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</si>
  <si>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</si>
  <si>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</si>
  <si>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</si>
  <si>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</si>
  <si>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</si>
  <si>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</si>
  <si>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</si>
  <si>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</si>
  <si>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</si>
  <si>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</si>
  <si>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</si>
  <si>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</si>
  <si>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</si>
  <si>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</si>
  <si>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</si>
  <si>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</si>
  <si>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</si>
  <si>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</si>
  <si>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</si>
  <si>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</si>
  <si>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</si>
  <si>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</si>
  <si>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</si>
  <si>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</si>
  <si>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</si>
  <si>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</si>
  <si>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</si>
  <si>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</si>
  <si>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</si>
  <si>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</si>
  <si>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</si>
  <si>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</si>
  <si>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</si>
  <si>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</si>
  <si>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</si>
  <si>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</si>
  <si>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</si>
  <si>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</si>
  <si>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</si>
  <si>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</si>
  <si>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</si>
  <si>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</si>
  <si>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</si>
  <si>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</si>
  <si>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</si>
  <si>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</si>
  <si>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</si>
  <si>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</si>
  <si>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</si>
  <si>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</si>
  <si>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</si>
  <si>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</si>
  <si>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</si>
  <si>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</si>
  <si>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</si>
  <si>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</si>
  <si>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</si>
  <si>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</si>
  <si>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</si>
  <si>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</si>
  <si>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</si>
  <si>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</si>
  <si>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</si>
  <si>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</si>
  <si>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</si>
  <si>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</si>
  <si>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</si>
  <si>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</si>
  <si>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</si>
  <si>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</si>
  <si>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</si>
  <si>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</si>
  <si>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</si>
  <si>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</si>
  <si>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</si>
  <si>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</si>
  <si>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</si>
  <si>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</si>
  <si>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</si>
  <si>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</si>
  <si>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</si>
  <si>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</si>
  <si>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</si>
  <si>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</si>
  <si>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</si>
  <si>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</si>
  <si>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</si>
  <si>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</si>
  <si>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</si>
  <si>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</si>
  <si>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</si>
  <si>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</si>
  <si>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</si>
  <si>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</si>
  <si>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</si>
  <si>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</si>
  <si>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</si>
  <si>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</si>
  <si>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</si>
  <si>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</si>
  <si>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</si>
  <si>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</si>
  <si>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</si>
  <si>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</si>
  <si>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</si>
  <si>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</si>
  <si>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</si>
  <si>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</si>
  <si>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</si>
  <si>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</si>
  <si>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</si>
  <si>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</si>
  <si>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</si>
  <si>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</si>
  <si>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</si>
  <si>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</si>
  <si>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</si>
  <si>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</si>
  <si>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</si>
  <si>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</si>
  <si>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</si>
  <si>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</si>
  <si>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</si>
  <si>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</si>
  <si>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</si>
  <si>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</si>
  <si>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</si>
  <si>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</si>
  <si>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</si>
  <si>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</si>
  <si>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</si>
  <si>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</si>
  <si>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</si>
  <si>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</si>
  <si>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</si>
  <si>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</si>
  <si>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</si>
  <si>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</si>
  <si>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</si>
  <si>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</si>
  <si>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</si>
  <si>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</si>
  <si>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</si>
  <si>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</si>
  <si>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</si>
  <si>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</si>
  <si>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</si>
  <si>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</si>
  <si>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</si>
  <si>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</si>
  <si>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</si>
  <si>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</si>
  <si>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</si>
  <si>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</si>
  <si>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</si>
  <si>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</si>
  <si>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</si>
  <si>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</si>
  <si>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</si>
  <si>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</si>
  <si>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</si>
  <si>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</si>
  <si>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</si>
  <si>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</si>
  <si>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</si>
  <si>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</si>
  <si>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</si>
  <si>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</si>
  <si>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</si>
  <si>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</si>
  <si>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</si>
  <si>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</si>
  <si>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</si>
  <si>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</si>
  <si>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</si>
  <si>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</si>
  <si>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</si>
  <si>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</si>
  <si>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</si>
  <si>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</si>
  <si>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</si>
  <si>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</si>
  <si>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</si>
  <si>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</si>
  <si>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</si>
  <si>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</si>
  <si>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</si>
  <si>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</si>
  <si>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</si>
  <si>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</si>
  <si>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</si>
  <si>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</si>
  <si>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</si>
  <si>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</si>
  <si>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</si>
  <si>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</si>
  <si>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</si>
  <si>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</si>
  <si>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</si>
  <si>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</si>
  <si>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</si>
  <si>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</si>
  <si>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</si>
  <si>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</si>
  <si>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</si>
  <si>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</si>
  <si>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</si>
  <si>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</si>
  <si>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</si>
  <si>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</si>
  <si>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</si>
  <si>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</si>
  <si>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</si>
  <si>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</si>
  <si>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</si>
  <si>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</si>
  <si>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</si>
  <si>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</si>
  <si>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</si>
  <si>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</si>
  <si>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</si>
  <si>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</si>
  <si>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</si>
  <si>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</si>
  <si>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</si>
  <si>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</si>
  <si>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</si>
  <si>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</si>
  <si>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</si>
  <si>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</si>
  <si>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</si>
  <si>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</si>
  <si>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</si>
  <si>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</si>
  <si>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</si>
  <si>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</si>
  <si>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</si>
  <si>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</si>
  <si>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</si>
  <si>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</si>
  <si>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</si>
  <si>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</si>
  <si>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</si>
  <si>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</si>
  <si>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</si>
  <si>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</si>
  <si>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</si>
  <si>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</si>
  <si>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</si>
  <si>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</si>
  <si>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</si>
  <si>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</si>
  <si>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</si>
  <si>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</si>
  <si>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</si>
  <si>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</si>
  <si>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</si>
  <si>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</si>
  <si>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</si>
  <si>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</si>
  <si>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</si>
  <si>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</si>
  <si>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</si>
  <si>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</si>
  <si>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</si>
  <si>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</si>
  <si>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</si>
  <si>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</si>
  <si>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</si>
  <si>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</si>
  <si>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</si>
  <si>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</si>
  <si>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</si>
  <si>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</si>
  <si>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</si>
  <si>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</si>
  <si>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</si>
  <si>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</si>
  <si>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</si>
  <si>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</si>
  <si>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</si>
  <si>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</si>
  <si>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</si>
  <si>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</si>
  <si>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</si>
  <si>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</si>
  <si>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</si>
  <si>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</si>
  <si>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</si>
  <si>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</si>
  <si>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</si>
  <si>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</si>
  <si>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</si>
  <si>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</si>
  <si>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</si>
  <si>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</si>
  <si>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</si>
  <si>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</si>
  <si>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</si>
  <si>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</si>
  <si>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</si>
  <si>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</si>
  <si>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</si>
  <si>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</si>
  <si>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</si>
  <si>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</si>
  <si>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</si>
  <si>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</si>
  <si>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</si>
  <si>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</si>
  <si>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</si>
  <si>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</si>
  <si>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</si>
  <si>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</si>
  <si>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</si>
  <si>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</si>
  <si>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</si>
  <si>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</si>
  <si>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</si>
  <si>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</si>
  <si>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</si>
  <si>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</si>
  <si>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</si>
  <si>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</si>
  <si>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</si>
  <si>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</si>
  <si>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</si>
  <si>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</si>
  <si>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</si>
  <si>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</si>
  <si>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</si>
  <si>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</si>
  <si>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</si>
  <si>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</si>
  <si>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</si>
  <si>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</si>
  <si>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</si>
  <si>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</si>
  <si>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</si>
  <si>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</si>
  <si>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</si>
  <si>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</si>
  <si>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</si>
  <si>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</si>
  <si>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</si>
  <si>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</si>
  <si>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</si>
  <si>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</si>
  <si>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</si>
  <si>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</si>
  <si>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</si>
  <si>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</si>
  <si>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</si>
  <si>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</si>
  <si>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</si>
  <si>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</si>
  <si>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</si>
  <si>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</si>
  <si>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</si>
  <si>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</si>
  <si>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</si>
  <si>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</si>
  <si>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</si>
  <si>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</si>
  <si>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</si>
  <si>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</si>
  <si>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</si>
  <si>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</si>
  <si>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</si>
  <si>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</si>
  <si>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</si>
  <si>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</si>
  <si>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</si>
  <si>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</si>
  <si>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</si>
  <si>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</si>
  <si>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</si>
  <si>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</si>
  <si>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</si>
  <si>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</si>
  <si>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</si>
  <si>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</si>
  <si>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</si>
  <si>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</si>
  <si>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</si>
  <si>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</si>
  <si>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</si>
  <si>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</si>
  <si>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</si>
  <si>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</si>
  <si>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</si>
  <si>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</si>
  <si>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</si>
  <si>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</si>
  <si>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</si>
  <si>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</si>
  <si>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</si>
  <si>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</si>
  <si>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</si>
  <si>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</si>
  <si>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</si>
  <si>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</si>
  <si>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</si>
  <si>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</si>
  <si>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</si>
  <si>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</si>
  <si>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</si>
  <si>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</si>
  <si>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</si>
  <si>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</si>
  <si>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</si>
  <si>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</si>
  <si>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</si>
  <si>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</si>
  <si>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</si>
  <si>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</si>
  <si>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</si>
  <si>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</si>
  <si>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</si>
  <si>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</si>
  <si>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</si>
  <si>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</si>
  <si>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</si>
  <si>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</si>
  <si>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</si>
  <si>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</si>
  <si>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</si>
  <si>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</si>
  <si>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</si>
  <si>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</si>
  <si>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</si>
  <si>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</si>
  <si>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</si>
  <si>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</si>
  <si>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</si>
  <si>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</si>
  <si>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</si>
  <si>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</si>
  <si>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</si>
  <si>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</si>
  <si>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</si>
  <si>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</si>
  <si>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</si>
  <si>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</si>
  <si>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</si>
  <si>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</si>
  <si>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</si>
  <si>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</si>
  <si>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</si>
  <si>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</si>
  <si>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</si>
  <si>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</si>
  <si>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</si>
  <si>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</si>
  <si>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</si>
  <si>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</si>
  <si>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</si>
  <si>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</si>
  <si>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</si>
  <si>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</si>
  <si>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</si>
  <si>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</si>
  <si>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</si>
  <si>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</si>
  <si>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</si>
  <si>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</si>
  <si>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</si>
  <si>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</si>
  <si>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</si>
  <si>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</si>
  <si>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</si>
  <si>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</si>
  <si>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</si>
  <si>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</si>
  <si>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</si>
  <si>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</si>
  <si>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</si>
  <si>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</si>
  <si>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</si>
  <si>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</si>
  <si>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</si>
  <si>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</si>
  <si>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</si>
  <si>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</si>
  <si>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</si>
  <si>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</si>
  <si>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</si>
  <si>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</si>
  <si>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</si>
  <si>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</si>
  <si>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</si>
  <si>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</si>
  <si>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</si>
  <si>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</si>
  <si>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</si>
  <si>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</si>
  <si>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</si>
  <si>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</si>
  <si>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</si>
  <si>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</si>
  <si>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</si>
  <si>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</si>
  <si>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</si>
  <si>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</si>
  <si>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</si>
  <si>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</si>
  <si>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</si>
  <si>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</si>
  <si>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</si>
  <si>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</si>
  <si>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</si>
  <si>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</si>
  <si>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</si>
  <si>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</si>
  <si>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</si>
  <si>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</si>
  <si>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</si>
  <si>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</si>
  <si>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</si>
  <si>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</si>
  <si>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</si>
  <si>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</si>
  <si>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</si>
  <si>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</si>
  <si>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</si>
  <si>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</si>
  <si>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</si>
  <si>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</si>
  <si>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</si>
  <si>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</si>
  <si>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</si>
  <si>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</si>
  <si>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</si>
  <si>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</si>
  <si>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</si>
  <si>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</si>
  <si>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</si>
  <si>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</si>
  <si>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</si>
  <si>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</si>
  <si>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</si>
  <si>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</si>
  <si>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</si>
  <si>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</si>
  <si>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</si>
  <si>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</si>
  <si>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</si>
  <si>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</si>
  <si>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</si>
  <si>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</si>
  <si>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</si>
  <si>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</si>
  <si>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</si>
  <si>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</si>
  <si>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</si>
  <si>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</si>
  <si>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</si>
  <si>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</si>
  <si>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</si>
  <si>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</si>
  <si>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</si>
  <si>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</si>
  <si>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</si>
  <si>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</si>
  <si>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</si>
  <si>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</si>
  <si>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</si>
  <si>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</si>
  <si>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</si>
  <si>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</si>
  <si>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</si>
  <si>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</si>
  <si>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</si>
  <si>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</si>
  <si>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</si>
  <si>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</si>
  <si>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</si>
  <si>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</si>
  <si>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</si>
  <si>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</si>
  <si>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</si>
  <si>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</si>
  <si>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</si>
  <si>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</si>
  <si>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</si>
  <si>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</si>
  <si>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</si>
  <si>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</si>
  <si>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</si>
  <si>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</si>
  <si>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</si>
  <si>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</si>
  <si>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</si>
  <si>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</si>
  <si>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</si>
  <si>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</si>
  <si>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</si>
  <si>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</si>
  <si>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</si>
  <si>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</si>
  <si>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</si>
  <si>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</si>
  <si>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</si>
  <si>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</si>
  <si>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</si>
  <si>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</si>
  <si>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</si>
  <si>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</si>
  <si>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</si>
  <si>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</si>
  <si>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</si>
  <si>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</si>
  <si>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</si>
  <si>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</si>
  <si>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</si>
  <si>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</si>
  <si>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</si>
  <si>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</si>
  <si>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</si>
  <si>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</si>
  <si>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</si>
  <si>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</si>
  <si>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</si>
  <si>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</si>
  <si>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</si>
  <si>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</si>
  <si>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</si>
  <si>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</si>
  <si>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</si>
  <si>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</si>
  <si>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</si>
  <si>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</si>
  <si>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</si>
  <si>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</si>
  <si>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</si>
  <si>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</si>
  <si>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</si>
  <si>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</si>
  <si>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</si>
  <si>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</si>
  <si>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</si>
  <si>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</si>
  <si>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</si>
  <si>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</si>
  <si>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</si>
  <si>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</si>
  <si>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</si>
  <si>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</si>
  <si>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</si>
  <si>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</si>
  <si>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</si>
  <si>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</si>
  <si>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</si>
  <si>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</si>
  <si>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</si>
  <si>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</si>
  <si>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</si>
  <si>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</si>
  <si>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</si>
  <si>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</si>
  <si>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</si>
  <si>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</si>
  <si>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</si>
  <si>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</si>
  <si>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</si>
  <si>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</si>
  <si>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</si>
  <si>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</si>
  <si>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</si>
  <si>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</si>
  <si>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</si>
  <si>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</si>
  <si>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</si>
  <si>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</si>
  <si>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</si>
  <si>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</si>
  <si>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</si>
  <si>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</si>
  <si>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</si>
  <si>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</si>
  <si>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</si>
  <si>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</si>
  <si>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</si>
  <si>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</si>
  <si>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</si>
  <si>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</si>
  <si>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</si>
  <si>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</si>
  <si>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</si>
  <si>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</si>
  <si>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</si>
  <si>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</si>
  <si>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</si>
  <si>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</si>
  <si>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</si>
  <si>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</si>
  <si>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</si>
  <si>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</si>
  <si>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</si>
  <si>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</si>
  <si>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</si>
  <si>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</si>
  <si>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</si>
  <si>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</si>
  <si>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</si>
  <si>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</si>
  <si>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</si>
  <si>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</si>
  <si>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</si>
  <si>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</si>
  <si>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</si>
  <si>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</si>
  <si>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</si>
  <si>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</si>
  <si>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</si>
  <si>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</si>
  <si>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</si>
  <si>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</si>
  <si>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</si>
  <si>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</si>
  <si>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</si>
  <si>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</si>
  <si>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</si>
  <si>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</si>
  <si>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</si>
  <si>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</si>
  <si>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</si>
  <si>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</si>
  <si>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</si>
  <si>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</si>
  <si>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</si>
  <si>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</si>
  <si>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</si>
  <si>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</si>
  <si>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</si>
  <si>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</si>
  <si>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</si>
  <si>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</si>
  <si>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</si>
  <si>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</si>
  <si>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</si>
  <si>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</si>
  <si>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</si>
  <si>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</si>
  <si>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</si>
  <si>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</si>
  <si>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</si>
  <si>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</si>
  <si>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</si>
  <si>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</si>
  <si>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</si>
  <si>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</si>
  <si>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</si>
  <si>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</si>
  <si>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</si>
  <si>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</si>
  <si>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</si>
  <si>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</si>
  <si>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</si>
  <si>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</si>
  <si>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</si>
  <si>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</si>
  <si>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</si>
  <si>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</si>
  <si>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</si>
  <si>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</si>
  <si>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</si>
  <si>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</si>
  <si>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</si>
  <si>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</si>
  <si>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</si>
  <si>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</si>
  <si>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</si>
  <si>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</si>
  <si>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</si>
  <si>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</si>
  <si>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</si>
  <si>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</si>
  <si>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</si>
  <si>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</si>
  <si>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</si>
  <si>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</si>
  <si>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</si>
  <si>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</si>
  <si>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</si>
  <si>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</si>
  <si>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</si>
  <si>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</si>
  <si>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</si>
  <si>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</si>
  <si>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</si>
  <si>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</si>
  <si>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</si>
  <si>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</si>
  <si>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</si>
  <si>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</si>
  <si>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</si>
  <si>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</si>
  <si>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</si>
  <si>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</si>
  <si>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</si>
  <si>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</si>
  <si>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</si>
  <si>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</si>
  <si>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</si>
  <si>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</si>
  <si>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</si>
  <si>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</si>
  <si>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</si>
  <si>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</si>
  <si>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</si>
  <si>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</si>
  <si>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</si>
  <si>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</si>
  <si>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</si>
  <si>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</si>
  <si>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</si>
  <si>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</si>
  <si>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</si>
  <si>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</si>
  <si>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</si>
  <si>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</si>
  <si>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</si>
  <si>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</si>
  <si>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</si>
  <si>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</si>
  <si>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</si>
  <si>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</si>
  <si>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</si>
  <si>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</si>
  <si>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</si>
  <si>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</si>
  <si>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</si>
  <si>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</si>
  <si>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</si>
  <si>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</si>
  <si>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</si>
  <si>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</si>
  <si>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</si>
  <si>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</si>
  <si>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</si>
  <si>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</si>
  <si>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</si>
  <si>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</si>
  <si>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</si>
  <si>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</si>
  <si>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</si>
  <si>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</si>
  <si>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</si>
  <si>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</si>
  <si>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</si>
  <si>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</si>
  <si>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</si>
  <si>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</si>
  <si>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</si>
  <si>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</si>
  <si>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</si>
  <si>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</si>
  <si>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</si>
  <si>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</si>
  <si>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</si>
  <si>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</si>
  <si>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</si>
  <si>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</si>
  <si>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</si>
  <si>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</si>
  <si>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</si>
  <si>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</si>
  <si>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</si>
  <si>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</si>
  <si>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</si>
  <si>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</si>
  <si>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</si>
  <si>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</si>
  <si>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</si>
  <si>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</si>
  <si>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</si>
  <si>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</si>
  <si>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</si>
  <si>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</si>
  <si>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</si>
  <si>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</si>
  <si>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</si>
  <si>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</si>
  <si>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</si>
  <si>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</si>
  <si>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</si>
  <si>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</si>
  <si>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</si>
  <si>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</si>
  <si>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</si>
  <si>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</si>
  <si>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</si>
  <si>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</si>
  <si>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</si>
  <si>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</si>
  <si>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</si>
  <si>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</si>
  <si>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</si>
  <si>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</si>
  <si>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</si>
  <si>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</si>
  <si>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</si>
  <si>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</si>
  <si>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</si>
  <si>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</si>
  <si>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</si>
  <si>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</si>
  <si>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</si>
  <si>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</si>
  <si>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</si>
  <si>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</si>
  <si>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</si>
  <si>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</si>
  <si>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</si>
  <si>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</si>
  <si>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</si>
  <si>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</si>
  <si>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</si>
  <si>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</si>
  <si>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</si>
  <si>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</si>
  <si>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</si>
  <si>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</si>
  <si>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</si>
  <si>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</si>
  <si>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</si>
  <si>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</si>
  <si>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</si>
  <si>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</si>
  <si>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</si>
  <si>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</si>
  <si>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</si>
  <si>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</si>
  <si>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</si>
  <si>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</si>
  <si>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</si>
  <si>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</si>
  <si>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</si>
  <si>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</si>
  <si>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</si>
  <si>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</si>
  <si>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</si>
  <si>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</si>
  <si>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</si>
  <si>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</si>
  <si>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</si>
  <si>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</si>
  <si>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</si>
  <si>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</si>
  <si>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</si>
  <si>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</si>
  <si>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</si>
  <si>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</si>
  <si>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</si>
  <si>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</si>
  <si>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</si>
  <si>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</si>
  <si>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</si>
  <si>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</si>
  <si>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</si>
  <si>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</si>
  <si>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</si>
  <si>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</si>
  <si>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</si>
  <si>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</si>
  <si>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</si>
  <si>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</si>
  <si>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</si>
  <si>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</si>
  <si>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</si>
  <si>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</si>
  <si>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</si>
  <si>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</si>
  <si>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</si>
  <si>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</si>
  <si>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</si>
  <si>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</si>
  <si>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</si>
  <si>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</si>
  <si>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</si>
  <si>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</si>
  <si>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</si>
  <si>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</si>
  <si>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</si>
  <si>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</si>
  <si>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</si>
  <si>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</si>
  <si>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</si>
  <si>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</si>
  <si>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</si>
  <si>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</si>
  <si>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</si>
  <si>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</si>
  <si>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</si>
  <si>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</si>
  <si>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</si>
  <si>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</si>
  <si>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</si>
  <si>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</si>
  <si>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</si>
  <si>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</si>
  <si>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</si>
  <si>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</si>
  <si>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</si>
  <si>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</si>
  <si>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</si>
  <si>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</si>
  <si>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</si>
  <si>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</si>
  <si>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</si>
  <si>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</si>
  <si>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</si>
  <si>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</si>
  <si>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</si>
  <si>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</si>
  <si>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</si>
  <si>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</si>
  <si>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</si>
  <si>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</si>
  <si>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</si>
  <si>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</si>
  <si>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</si>
  <si>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</si>
  <si>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</si>
  <si>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</si>
  <si>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</si>
  <si>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</si>
  <si>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</si>
  <si>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</si>
  <si>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</si>
  <si>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</si>
  <si>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</si>
  <si>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</si>
  <si>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</si>
  <si>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</si>
  <si>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</si>
  <si>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</si>
  <si>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</si>
  <si>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</si>
  <si>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</si>
  <si>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</si>
  <si>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</si>
  <si>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</si>
  <si>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</si>
  <si>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</si>
  <si>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</si>
  <si>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</si>
  <si>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</si>
  <si>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</si>
  <si>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</si>
  <si>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</si>
  <si>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</si>
  <si>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</si>
  <si>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</si>
  <si>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</si>
  <si>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</si>
  <si>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</si>
  <si>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</si>
  <si>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</si>
  <si>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</si>
  <si>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</si>
  <si>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</si>
  <si>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</si>
  <si>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</si>
  <si>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</si>
  <si>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</si>
  <si>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</si>
  <si>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</si>
  <si>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</si>
  <si>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</si>
  <si>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</si>
  <si>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</si>
  <si>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</si>
  <si>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</si>
  <si>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</si>
  <si>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</si>
  <si>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</si>
  <si>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</si>
  <si>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</si>
  <si>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</si>
  <si>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</si>
  <si>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</si>
  <si>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</si>
  <si>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</si>
  <si>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</si>
  <si>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</si>
  <si>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</si>
  <si>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</si>
  <si>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</si>
  <si>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</si>
  <si>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</si>
  <si>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</si>
  <si>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</si>
  <si>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</si>
  <si>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</si>
  <si>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</si>
  <si>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</si>
  <si>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</si>
  <si>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</si>
  <si>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</si>
  <si>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</si>
  <si>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</si>
  <si>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</si>
  <si>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</si>
  <si>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</si>
  <si>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</si>
  <si>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</si>
  <si>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</si>
  <si>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</si>
  <si>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</si>
  <si>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</si>
  <si>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</si>
  <si>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</si>
  <si>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</si>
  <si>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</si>
  <si>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</si>
  <si>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</si>
  <si>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</si>
  <si>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</si>
  <si>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</si>
  <si>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</si>
  <si>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</si>
  <si>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</si>
  <si>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</si>
  <si>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</si>
  <si>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</si>
  <si>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</si>
  <si>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</si>
  <si>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</si>
  <si>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</si>
  <si>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</si>
  <si>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</si>
  <si>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</si>
  <si>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</si>
  <si>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</si>
  <si>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</si>
  <si>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</si>
  <si>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</si>
  <si>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</si>
  <si>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</si>
  <si>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</si>
  <si>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</si>
  <si>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</si>
  <si>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</si>
  <si>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</si>
  <si>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</si>
  <si>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</si>
  <si>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</si>
  <si>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</si>
  <si>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</si>
  <si>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</si>
  <si>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</si>
  <si>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</si>
  <si>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</si>
  <si>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</si>
  <si>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</si>
  <si>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</si>
  <si>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</si>
  <si>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</si>
  <si>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</si>
  <si>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</si>
  <si>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</si>
  <si>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</si>
  <si>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</si>
  <si>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</si>
  <si>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</si>
  <si>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</si>
  <si>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</si>
  <si>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</si>
  <si>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</si>
  <si>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</si>
  <si>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</si>
  <si>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</si>
  <si>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</si>
  <si>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</si>
  <si>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</si>
  <si>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</si>
  <si>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</si>
  <si>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</si>
  <si>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</si>
  <si>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</si>
  <si>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</si>
  <si>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</si>
  <si>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</si>
  <si>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</si>
  <si>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</si>
  <si>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</si>
  <si>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</si>
  <si>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</si>
  <si>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</si>
  <si>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</si>
  <si>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</si>
  <si>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</si>
  <si>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</si>
  <si>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</si>
  <si>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</si>
  <si>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</si>
  <si>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</si>
  <si>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</si>
  <si>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</si>
  <si>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</si>
  <si>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</si>
  <si>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</si>
  <si>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</si>
  <si>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</si>
  <si>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</si>
  <si>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</si>
  <si>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</si>
  <si>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</si>
  <si>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</si>
  <si>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</si>
  <si>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</si>
  <si>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</si>
  <si>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</si>
  <si>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</si>
  <si>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</si>
  <si>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</si>
  <si>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</si>
  <si>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</si>
  <si>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</si>
  <si>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</si>
  <si>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</si>
  <si>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</si>
  <si>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</si>
  <si>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</si>
  <si>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</si>
  <si>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</si>
  <si>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</si>
  <si>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</si>
  <si>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</si>
  <si>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</si>
  <si>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</si>
  <si>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</si>
  <si>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</si>
  <si>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</si>
  <si>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</si>
  <si>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</si>
  <si>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</si>
  <si>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</si>
  <si>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</si>
  <si>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</si>
  <si>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</si>
  <si>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</si>
  <si>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</si>
  <si>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</si>
  <si>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</si>
  <si>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</si>
  <si>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</si>
  <si>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</si>
  <si>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</si>
  <si>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</si>
  <si>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</si>
  <si>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</si>
  <si>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</si>
  <si>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</si>
  <si>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</si>
  <si>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</si>
  <si>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</si>
  <si>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</si>
  <si>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</si>
  <si>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</si>
  <si>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</si>
  <si>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</si>
  <si>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</si>
  <si>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</si>
  <si>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</si>
  <si>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</si>
  <si>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</si>
  <si>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</si>
  <si>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</si>
  <si>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</si>
  <si>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</si>
  <si>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</si>
  <si>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</si>
  <si>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</si>
  <si>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</si>
  <si>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</si>
  <si>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</si>
  <si>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</si>
  <si>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</si>
  <si>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</si>
  <si>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</si>
  <si>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</si>
  <si>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</si>
  <si>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</si>
  <si>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</si>
  <si>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</si>
  <si>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</si>
  <si>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</si>
  <si>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</si>
  <si>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</si>
  <si>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</si>
  <si>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</si>
  <si>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</si>
  <si>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</si>
  <si>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</si>
  <si>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</si>
  <si>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</si>
  <si>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</si>
  <si>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</si>
  <si>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</si>
  <si>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</si>
  <si>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</si>
  <si>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</si>
  <si>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</si>
  <si>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</si>
  <si>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</si>
  <si>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</si>
  <si>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</si>
  <si>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</si>
  <si>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</si>
  <si>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</si>
  <si>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</si>
  <si>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</si>
  <si>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</si>
  <si>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</si>
  <si>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</si>
  <si>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</si>
  <si>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</si>
  <si>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</si>
  <si>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</si>
  <si>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</si>
  <si>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</si>
  <si>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</si>
  <si>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</si>
  <si>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</si>
  <si>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</si>
  <si>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</si>
  <si>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</si>
  <si>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</si>
  <si>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</si>
  <si>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</si>
  <si>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</si>
  <si>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</si>
  <si>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</si>
  <si>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</si>
  <si>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</si>
  <si>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</si>
  <si>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</si>
  <si>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</si>
  <si>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</si>
  <si>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</si>
  <si>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</si>
  <si>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</si>
  <si>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</si>
  <si>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</si>
  <si>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</si>
  <si>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</si>
  <si>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</si>
  <si>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</si>
  <si>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</si>
  <si>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</si>
  <si>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</si>
  <si>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</si>
  <si>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</si>
  <si>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</si>
  <si>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</si>
  <si>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</si>
  <si>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</si>
  <si>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</si>
  <si>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</si>
  <si>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</si>
  <si>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</si>
  <si>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</si>
  <si>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</si>
  <si>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</si>
  <si>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</si>
  <si>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</si>
  <si>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</si>
  <si>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</si>
  <si>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</si>
  <si>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</si>
  <si>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</si>
  <si>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</si>
  <si>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</si>
  <si>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</si>
  <si>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</si>
  <si>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</si>
  <si>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</si>
  <si>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</si>
  <si>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</si>
  <si>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</si>
  <si>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</si>
  <si>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</si>
  <si>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</si>
  <si>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</si>
  <si>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</si>
  <si>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</si>
  <si>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</si>
  <si>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</si>
  <si>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</si>
  <si>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</si>
  <si>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</si>
  <si>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</si>
  <si>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</si>
  <si>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</si>
  <si>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</si>
  <si>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</si>
  <si>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</si>
  <si>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</si>
  <si>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</si>
  <si>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</si>
  <si>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</si>
  <si>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</si>
  <si>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</si>
  <si>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</si>
  <si>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</si>
  <si>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</si>
  <si>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</si>
  <si>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</si>
  <si>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</si>
  <si>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</si>
  <si>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</si>
  <si>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</si>
  <si>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</si>
  <si>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</si>
  <si>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</si>
  <si>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</si>
  <si>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</si>
  <si>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</si>
  <si>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</si>
  <si>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</si>
  <si>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</si>
  <si>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</si>
  <si>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</si>
  <si>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</si>
  <si>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</si>
  <si>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</si>
  <si>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</si>
  <si>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</si>
  <si>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</si>
  <si>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</si>
  <si>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</si>
  <si>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</si>
  <si>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</si>
  <si>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</si>
  <si>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</si>
  <si>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</si>
  <si>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</si>
  <si>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</si>
  <si>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</si>
  <si>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</si>
  <si>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</si>
  <si>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</si>
  <si>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</si>
  <si>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</si>
  <si>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</si>
  <si>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</si>
  <si>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</si>
  <si>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</si>
  <si>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</si>
  <si>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</si>
  <si>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</si>
  <si>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</si>
  <si>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</si>
  <si>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</si>
  <si>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</si>
  <si>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</si>
  <si>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</si>
  <si>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</si>
  <si>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</si>
  <si>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</si>
  <si>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</si>
  <si>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</si>
  <si>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</si>
  <si>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</si>
  <si>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</si>
  <si>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</si>
  <si>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</si>
  <si>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</si>
  <si>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</si>
  <si>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</si>
  <si>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</si>
  <si>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</si>
  <si>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</si>
  <si>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</si>
  <si>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</si>
  <si>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</si>
  <si>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</si>
  <si>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</si>
  <si>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</si>
  <si>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</si>
  <si>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</si>
  <si>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</si>
  <si>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</si>
  <si>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</si>
  <si>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</si>
  <si>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</si>
  <si>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</si>
  <si>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</si>
  <si>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</si>
  <si>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</si>
  <si>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</si>
  <si>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</si>
  <si>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</si>
  <si>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</si>
  <si>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</si>
  <si>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</si>
  <si>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</si>
  <si>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</si>
  <si>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</si>
  <si>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</si>
  <si>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</si>
  <si>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</si>
  <si>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</si>
  <si>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</si>
  <si>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</si>
  <si>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</si>
  <si>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</si>
  <si>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</si>
  <si>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</si>
  <si>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</si>
  <si>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</si>
  <si>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</si>
  <si>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</si>
  <si>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</si>
  <si>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</si>
  <si>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</si>
  <si>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</si>
  <si>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</si>
  <si>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</si>
  <si>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</si>
  <si>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</si>
  <si>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</si>
  <si>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</si>
  <si>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</si>
  <si>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</si>
  <si>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</si>
  <si>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</si>
  <si>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</si>
  <si>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</si>
  <si>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</si>
  <si>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</si>
  <si>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</si>
  <si>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</si>
  <si>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</si>
  <si>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</si>
  <si>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</si>
  <si>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</si>
  <si>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</si>
  <si>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</si>
  <si>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</si>
  <si>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</si>
  <si>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</si>
  <si>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</si>
  <si>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</si>
  <si>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</si>
  <si>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</si>
  <si>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</si>
  <si>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</si>
  <si>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</si>
  <si>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</si>
  <si>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</si>
  <si>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</si>
  <si>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</si>
  <si>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</si>
  <si>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</si>
  <si>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</si>
  <si>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</si>
  <si>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</si>
  <si>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</si>
  <si>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</si>
  <si>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</si>
  <si>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</si>
  <si>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</si>
  <si>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</si>
  <si>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</si>
  <si>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</si>
  <si>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</si>
  <si>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</si>
  <si>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</si>
  <si>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</si>
  <si>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</si>
  <si>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</si>
  <si>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</si>
  <si>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</si>
  <si>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</si>
  <si>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</si>
  <si>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</si>
  <si>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</si>
  <si>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</si>
  <si>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</si>
  <si>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</si>
  <si>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</si>
  <si>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</si>
  <si>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</si>
  <si>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</si>
  <si>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</si>
  <si>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</si>
  <si>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</si>
  <si>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</si>
  <si>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</si>
  <si>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</si>
  <si>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</si>
  <si>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</si>
  <si>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</si>
  <si>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</si>
  <si>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</si>
  <si>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</si>
  <si>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</si>
  <si>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</si>
  <si>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</si>
  <si>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</si>
  <si>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</si>
  <si>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</si>
  <si>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</si>
  <si>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</si>
  <si>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</si>
  <si>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</si>
  <si>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</si>
  <si>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</si>
  <si>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</si>
  <si>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</si>
  <si>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</si>
  <si>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</si>
  <si>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</si>
  <si>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</si>
  <si>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</si>
  <si>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</si>
  <si>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</si>
  <si>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</si>
  <si>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</si>
  <si>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</si>
  <si>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</si>
  <si>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</si>
  <si>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</si>
  <si>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</si>
  <si>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</si>
  <si>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</si>
  <si>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</si>
  <si>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</si>
  <si>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</si>
  <si>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</si>
  <si>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</si>
  <si>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</si>
  <si>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</si>
  <si>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</si>
  <si>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</si>
  <si>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</si>
  <si>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</si>
  <si>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</si>
  <si>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</si>
  <si>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</si>
  <si>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</si>
  <si>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</si>
  <si>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</si>
  <si>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</si>
  <si>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</si>
  <si>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</si>
  <si>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</si>
  <si>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</si>
  <si>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</si>
  <si>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</si>
  <si>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</si>
  <si>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</si>
  <si>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</si>
  <si>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</si>
  <si>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</si>
  <si>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</si>
  <si>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</si>
  <si>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</si>
  <si>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</si>
  <si>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</si>
  <si>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</si>
  <si>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</si>
  <si>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</si>
  <si>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</si>
  <si>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</si>
  <si>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</si>
  <si>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</si>
  <si>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</si>
  <si>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</si>
  <si>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</si>
  <si>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</si>
  <si>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</si>
  <si>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</si>
  <si>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</si>
  <si>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</si>
  <si>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</si>
  <si>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</si>
  <si>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</si>
  <si>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</si>
  <si>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</si>
  <si>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</si>
  <si>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</si>
  <si>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</si>
  <si>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</si>
  <si>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</si>
  <si>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</si>
  <si>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</si>
  <si>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</si>
  <si>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</si>
  <si>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</si>
  <si>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</si>
  <si>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</si>
  <si>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</si>
  <si>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</si>
  <si>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</si>
  <si>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</si>
  <si>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</si>
  <si>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</si>
  <si>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</si>
  <si>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</si>
  <si>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</si>
  <si>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</si>
  <si>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</si>
  <si>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</si>
  <si>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</si>
  <si>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</si>
  <si>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</si>
  <si>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</si>
  <si>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</si>
  <si>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</si>
  <si>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</si>
  <si>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</si>
  <si>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</si>
  <si>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</si>
  <si>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</si>
  <si>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</si>
  <si>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</si>
  <si>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</si>
  <si>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</si>
  <si>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</si>
  <si>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</si>
  <si>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</si>
  <si>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</si>
  <si>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</si>
  <si>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</si>
  <si>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</si>
  <si>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</si>
  <si>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</si>
  <si>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</si>
  <si>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</si>
  <si>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</si>
  <si>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</si>
  <si>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</si>
  <si>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</si>
  <si>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</si>
  <si>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</si>
  <si>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</si>
  <si>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</si>
  <si>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</si>
  <si>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</si>
  <si>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</si>
  <si>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</si>
  <si>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</si>
  <si>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</si>
  <si>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</si>
  <si>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</si>
  <si>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</si>
  <si>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</si>
  <si>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</si>
  <si>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</si>
  <si>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</si>
  <si>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</si>
  <si>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</si>
  <si>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</si>
  <si>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</si>
  <si>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</si>
  <si>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</si>
  <si>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</si>
  <si>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</si>
  <si>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</si>
  <si>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</si>
  <si>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</si>
  <si>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</si>
  <si>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</si>
  <si>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</si>
  <si>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</si>
  <si>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</si>
  <si>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</si>
  <si>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</si>
  <si>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</si>
  <si>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</si>
  <si>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</si>
  <si>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</si>
  <si>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</si>
  <si>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</si>
  <si>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</si>
  <si>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</si>
  <si>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</si>
  <si>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</si>
  <si>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</si>
  <si>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</si>
  <si>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</si>
  <si>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</si>
  <si>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</si>
  <si>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</si>
  <si>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</si>
  <si>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</si>
  <si>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</si>
  <si>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</si>
  <si>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</si>
  <si>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</si>
  <si>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</si>
  <si>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</si>
  <si>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</si>
  <si>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</si>
  <si>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</si>
  <si>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</si>
  <si>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</si>
  <si>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</si>
  <si>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</si>
  <si>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</si>
  <si>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</si>
  <si>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</si>
  <si>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</si>
  <si>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</si>
  <si>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</si>
  <si>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</si>
  <si>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</si>
  <si>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</si>
  <si>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</si>
  <si>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</si>
  <si>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</si>
  <si>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</si>
  <si>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</si>
  <si>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</si>
  <si>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</si>
  <si>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</si>
  <si>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</si>
  <si>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</si>
  <si>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</si>
  <si>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</si>
  <si>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</si>
  <si>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</si>
  <si>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</si>
  <si>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</si>
  <si>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</si>
  <si>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</si>
  <si>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</si>
  <si>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</si>
  <si>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</si>
  <si>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</si>
  <si>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</si>
  <si>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</si>
  <si>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</si>
  <si>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</si>
  <si>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</si>
  <si>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</si>
  <si>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</si>
  <si>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</si>
  <si>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</si>
  <si>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</si>
  <si>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</si>
  <si>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</si>
  <si>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</si>
  <si>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</si>
  <si>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</si>
  <si>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</si>
  <si>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</si>
  <si>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</si>
  <si>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</si>
  <si>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</si>
  <si>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</si>
  <si>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</si>
  <si>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</si>
  <si>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</si>
  <si>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</si>
  <si>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</si>
  <si>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</si>
  <si>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</si>
  <si>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</si>
  <si>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</si>
  <si>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</si>
  <si>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</si>
  <si>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</si>
  <si>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</si>
  <si>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</si>
  <si>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</si>
  <si>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</si>
  <si>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</si>
  <si>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</si>
  <si>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</si>
  <si>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</si>
  <si>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</si>
  <si>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</si>
  <si>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</si>
  <si>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</si>
  <si>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</si>
  <si>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</si>
  <si>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</si>
  <si>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</si>
  <si>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</si>
  <si>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</si>
  <si>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</si>
  <si>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</si>
  <si>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</si>
  <si>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</si>
  <si>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</si>
  <si>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</si>
  <si>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</si>
  <si>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</si>
  <si>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</si>
  <si>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</si>
  <si>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</si>
  <si>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</si>
  <si>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</si>
  <si>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</si>
  <si>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</si>
  <si>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</si>
  <si>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</si>
  <si>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</si>
  <si>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</si>
  <si>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</si>
  <si>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</si>
  <si>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</si>
  <si>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</si>
  <si>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</si>
  <si>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</si>
  <si>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</si>
  <si>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</si>
  <si>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</si>
  <si>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</si>
  <si>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</si>
  <si>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</si>
  <si>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</si>
  <si>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</si>
  <si>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</si>
  <si>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</si>
  <si>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</si>
  <si>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</si>
  <si>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</si>
  <si>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</si>
  <si>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</si>
  <si>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</si>
  <si>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</si>
  <si>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</si>
  <si>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</si>
  <si>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</si>
  <si>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</si>
  <si>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</si>
  <si>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</si>
  <si>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</si>
  <si>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</si>
  <si>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</si>
  <si>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</si>
  <si>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</si>
  <si>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</si>
  <si>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</si>
  <si>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</si>
  <si>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</si>
  <si>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</si>
  <si>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</si>
  <si>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</si>
  <si>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</si>
  <si>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</si>
  <si>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</si>
  <si>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</si>
  <si>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</si>
  <si>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</si>
  <si>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</si>
  <si>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</si>
  <si>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</si>
  <si>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</si>
  <si>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</si>
  <si>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</si>
  <si>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</si>
  <si>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</si>
  <si>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</si>
  <si>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</si>
  <si>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</si>
  <si>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</si>
  <si>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</si>
  <si>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</si>
  <si>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</si>
  <si>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</si>
  <si>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</si>
  <si>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</si>
  <si>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</si>
  <si>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</si>
  <si>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</si>
  <si>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</si>
  <si>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</si>
  <si>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</si>
  <si>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</si>
  <si>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</si>
  <si>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</si>
  <si>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</si>
  <si>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</si>
  <si>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</si>
  <si>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</si>
  <si>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</si>
  <si>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</si>
  <si>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</si>
  <si>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</si>
  <si>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</si>
  <si>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</si>
  <si>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</si>
  <si>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</si>
  <si>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</si>
  <si>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</si>
  <si>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</si>
  <si>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</si>
  <si>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</si>
  <si>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</si>
  <si>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</si>
  <si>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</si>
  <si>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</si>
  <si>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</si>
  <si>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</si>
  <si>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</si>
  <si>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</si>
  <si>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</si>
  <si>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</si>
  <si>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</si>
  <si>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</si>
  <si>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</si>
  <si>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</si>
  <si>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</si>
  <si>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</si>
  <si>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</si>
  <si>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</si>
  <si>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</si>
  <si>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</si>
  <si>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</si>
  <si>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</si>
  <si>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</si>
  <si>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</si>
  <si>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</si>
  <si>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</si>
  <si>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</si>
  <si>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</si>
  <si>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</si>
  <si>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</si>
  <si>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</si>
  <si>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</si>
  <si>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</si>
  <si>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</si>
  <si>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</si>
  <si>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</si>
  <si>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</si>
  <si>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</si>
  <si>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</si>
  <si>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</si>
  <si>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</si>
  <si>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</si>
  <si>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</si>
  <si>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</si>
  <si>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</si>
  <si>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</si>
  <si>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</si>
  <si>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</si>
  <si>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</si>
  <si>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</si>
  <si>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</si>
  <si>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</si>
  <si>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</si>
  <si>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</si>
  <si>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</si>
  <si>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</si>
  <si>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</si>
  <si>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</si>
  <si>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</si>
  <si>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</si>
  <si>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</si>
  <si>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</si>
  <si>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</si>
  <si>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</si>
  <si>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</si>
  <si>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</si>
  <si>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</si>
  <si>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</si>
  <si>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</si>
  <si>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</si>
  <si>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</si>
  <si>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</si>
  <si>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</si>
  <si>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</si>
  <si>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</si>
  <si>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</si>
  <si>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</si>
  <si>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</si>
  <si>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</si>
  <si>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</si>
  <si>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</si>
  <si>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</si>
  <si>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</si>
  <si>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</si>
  <si>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</si>
  <si>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</si>
  <si>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</si>
  <si>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</si>
  <si>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</si>
  <si>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</si>
  <si>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</si>
  <si>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</si>
  <si>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</si>
  <si>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</si>
  <si>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</si>
  <si>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</si>
  <si>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</si>
  <si>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</si>
  <si>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</si>
  <si>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</si>
  <si>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</si>
  <si>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</si>
  <si>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</si>
  <si>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</si>
  <si>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</si>
  <si>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</si>
  <si>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</si>
  <si>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</si>
  <si>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</si>
  <si>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</si>
  <si>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</si>
  <si>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</si>
  <si>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</si>
  <si>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</si>
  <si>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</si>
  <si>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</si>
  <si>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</si>
  <si>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</si>
  <si>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</si>
  <si>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</si>
  <si>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</si>
  <si>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</si>
  <si>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</si>
  <si>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</si>
  <si>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</si>
  <si>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</si>
  <si>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</si>
  <si>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</si>
  <si>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</si>
  <si>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</si>
  <si>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</si>
  <si>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</si>
  <si>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</si>
  <si>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</si>
  <si>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</si>
  <si>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</si>
  <si>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</si>
  <si>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</si>
  <si>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</si>
  <si>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</si>
  <si>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</si>
  <si>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</si>
  <si>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</si>
  <si>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</si>
  <si>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</si>
  <si>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</si>
  <si>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</si>
  <si>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</si>
  <si>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</si>
  <si>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</si>
  <si>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</si>
  <si>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</si>
  <si>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</si>
  <si>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</si>
  <si>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</si>
  <si>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</si>
  <si>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</si>
  <si>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</si>
  <si>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</si>
  <si>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</si>
  <si>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</si>
  <si>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</si>
  <si>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</si>
  <si>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</si>
  <si>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</si>
  <si>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</si>
  <si>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</si>
  <si>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</si>
  <si>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</si>
  <si>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</si>
  <si>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</si>
  <si>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</si>
  <si>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</si>
  <si>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</si>
  <si>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</si>
  <si>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</si>
  <si>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</si>
  <si>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</si>
  <si>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</si>
  <si>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</si>
  <si>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</si>
  <si>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</si>
  <si>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</si>
  <si>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</si>
  <si>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</si>
  <si>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</si>
  <si>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</si>
  <si>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</si>
  <si>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</si>
  <si>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</si>
  <si>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</si>
  <si>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</si>
  <si>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</si>
  <si>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</si>
  <si>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</si>
  <si>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</si>
  <si>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</si>
  <si>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</si>
  <si>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</si>
  <si>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</si>
  <si>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</si>
  <si>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</si>
  <si>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</si>
  <si>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</si>
  <si>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</si>
  <si>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</si>
  <si>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</si>
  <si>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</si>
  <si>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</si>
  <si>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</si>
  <si>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</si>
  <si>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</si>
  <si>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</si>
  <si>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</si>
  <si>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</si>
  <si>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</si>
  <si>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</si>
  <si>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</si>
  <si>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</si>
  <si>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</si>
  <si>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</si>
  <si>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</si>
  <si>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</si>
  <si>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</si>
  <si>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</si>
  <si>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</si>
  <si>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</si>
  <si>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</si>
  <si>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</si>
  <si>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</si>
  <si>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</si>
  <si>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</si>
  <si>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</si>
  <si>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</si>
  <si>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</si>
  <si>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</si>
  <si>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</si>
  <si>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</si>
  <si>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</si>
  <si>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</si>
  <si>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</si>
  <si>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</si>
  <si>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</si>
  <si>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</si>
  <si>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</si>
  <si>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</si>
  <si>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</si>
  <si>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</si>
  <si>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</si>
  <si>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</si>
  <si>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</si>
  <si>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</si>
  <si>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</si>
  <si>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</si>
  <si>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</si>
  <si>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</si>
  <si>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</si>
  <si>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</si>
  <si>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</si>
  <si>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</si>
  <si>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</si>
  <si>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</si>
  <si>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</si>
  <si>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</si>
  <si>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</si>
  <si>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</si>
  <si>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</si>
  <si>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</si>
  <si>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</si>
  <si>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</si>
  <si>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</si>
  <si>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</si>
  <si>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</si>
  <si>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</si>
  <si>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</si>
  <si>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</si>
  <si>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</si>
  <si>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</si>
  <si>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</si>
  <si>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</si>
  <si>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</si>
  <si>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</si>
  <si>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</si>
  <si>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</si>
  <si>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</si>
  <si>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</si>
  <si>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</si>
  <si>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</si>
  <si>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</si>
  <si>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</si>
  <si>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</si>
  <si>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</si>
  <si>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</si>
  <si>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</si>
  <si>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</si>
  <si>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</si>
  <si>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</si>
  <si>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</si>
  <si>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</si>
  <si>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</si>
  <si>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</si>
  <si>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</si>
  <si>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</si>
  <si>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</si>
  <si>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</si>
  <si>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</si>
  <si>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</si>
  <si>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</si>
  <si>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</si>
  <si>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</si>
  <si>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</si>
  <si>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</si>
  <si>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</si>
  <si>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</si>
  <si>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</si>
  <si>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</si>
  <si>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</si>
  <si>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</si>
  <si>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</si>
  <si>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</si>
  <si>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</si>
  <si>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</si>
  <si>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</si>
  <si>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</si>
  <si>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</si>
  <si>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</si>
  <si>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</si>
  <si>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</si>
  <si>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</si>
  <si>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</si>
  <si>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</si>
  <si>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</si>
  <si>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</si>
  <si>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</si>
  <si>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</si>
  <si>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</si>
  <si>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</si>
  <si>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</si>
  <si>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</si>
  <si>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</si>
  <si>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</si>
  <si>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</si>
  <si>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</si>
  <si>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</si>
  <si>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</si>
  <si>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</si>
  <si>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</si>
  <si>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</si>
  <si>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</si>
  <si>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</si>
  <si>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</si>
  <si>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</si>
  <si>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</si>
  <si>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</si>
  <si>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</si>
  <si>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</si>
  <si>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</si>
  <si>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</si>
  <si>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</si>
  <si>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</si>
  <si>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</si>
  <si>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</si>
  <si>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</si>
  <si>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</si>
  <si>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</si>
  <si>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</si>
  <si>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</si>
  <si>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</si>
  <si>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</si>
  <si>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</si>
  <si>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</si>
  <si>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</si>
  <si>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</si>
  <si>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</si>
  <si>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</si>
  <si>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</si>
  <si>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</si>
  <si>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</si>
  <si>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</si>
  <si>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</si>
  <si>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</si>
  <si>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</si>
  <si>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</si>
  <si>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</si>
  <si>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</si>
  <si>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</si>
  <si>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</si>
  <si>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</si>
  <si>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</si>
  <si>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</si>
  <si>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</si>
  <si>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</si>
  <si>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</si>
  <si>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</si>
  <si>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</si>
  <si>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</si>
  <si>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</si>
  <si>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</si>
  <si>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</si>
  <si>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</si>
  <si>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</si>
  <si>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</si>
  <si>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</si>
  <si>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</si>
  <si>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</si>
  <si>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</si>
  <si>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</si>
  <si>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</si>
  <si>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</si>
  <si>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</si>
  <si>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</si>
  <si>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</si>
  <si>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</si>
  <si>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</si>
  <si>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</si>
  <si>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</si>
  <si>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</si>
  <si>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</si>
  <si>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</si>
  <si>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</si>
  <si>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</si>
  <si>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</si>
  <si>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</si>
  <si>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</si>
  <si>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</si>
  <si>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</si>
  <si>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</si>
  <si>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</si>
  <si>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</si>
  <si>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</si>
  <si>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</si>
  <si>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</si>
  <si>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</si>
  <si>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</si>
  <si>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</si>
  <si>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</si>
  <si>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</si>
  <si>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</si>
  <si>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</si>
  <si>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</si>
  <si>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</si>
  <si>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</si>
  <si>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</si>
  <si>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</si>
  <si>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</si>
  <si>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</si>
  <si>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</si>
  <si>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</si>
  <si>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</si>
  <si>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</si>
  <si>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</si>
  <si>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</si>
  <si>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</si>
  <si>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</si>
  <si>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</si>
  <si>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</si>
  <si>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</si>
  <si>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</si>
  <si>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</si>
  <si>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</si>
  <si>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</si>
  <si>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</si>
  <si>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</si>
  <si>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</si>
  <si>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</si>
  <si>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</si>
  <si>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</si>
  <si>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</si>
  <si>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</si>
  <si>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</si>
  <si>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</si>
  <si>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</si>
  <si>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</si>
  <si>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</si>
  <si>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</si>
  <si>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</si>
  <si>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</si>
  <si>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</si>
  <si>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</si>
  <si>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</si>
  <si>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</si>
  <si>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</si>
  <si>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</si>
  <si>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</si>
  <si>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</si>
  <si>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</si>
  <si>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</si>
  <si>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</si>
  <si>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</si>
  <si>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</si>
  <si>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</si>
  <si>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</si>
  <si>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</si>
  <si>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</si>
  <si>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</si>
  <si>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</si>
  <si>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</si>
  <si>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</si>
  <si>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</si>
  <si>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</si>
  <si>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</si>
  <si>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</si>
  <si>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</si>
  <si>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</si>
  <si>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</si>
  <si>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</si>
  <si>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</si>
  <si>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</si>
  <si>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</si>
  <si>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</si>
  <si>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</si>
  <si>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</si>
  <si>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</si>
  <si>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</si>
  <si>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</si>
  <si>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</si>
  <si>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</si>
  <si>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</si>
  <si>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</si>
  <si>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</si>
  <si>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</si>
  <si>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</si>
  <si>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</si>
  <si>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</si>
  <si>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</si>
  <si>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</si>
  <si>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</si>
  <si>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</si>
  <si>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</si>
  <si>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</si>
  <si>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</si>
  <si>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</si>
  <si>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</si>
  <si>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</si>
  <si>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</si>
  <si>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</si>
  <si>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</si>
  <si>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</si>
  <si>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</si>
  <si>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</si>
  <si>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</si>
  <si>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</si>
  <si>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</si>
  <si>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</si>
  <si>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</si>
  <si>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</si>
  <si>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</si>
  <si>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</si>
  <si>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</si>
  <si>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</si>
  <si>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</si>
  <si>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</si>
  <si>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</si>
  <si>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</si>
  <si>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</si>
  <si>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</si>
  <si>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</si>
  <si>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</si>
  <si>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</si>
  <si>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</si>
  <si>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</si>
  <si>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</si>
  <si>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</si>
  <si>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</si>
  <si>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</si>
  <si>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</si>
  <si>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</si>
  <si>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</si>
  <si>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</si>
  <si>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</si>
  <si>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</si>
  <si>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</si>
  <si>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</si>
  <si>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</si>
  <si>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</si>
  <si>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</si>
  <si>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</si>
  <si>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</si>
  <si>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</si>
  <si>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</si>
  <si>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</si>
  <si>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</si>
  <si>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</si>
  <si>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</si>
  <si>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</si>
  <si>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</si>
  <si>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</si>
  <si>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</si>
  <si>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</si>
  <si>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</si>
  <si>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</si>
  <si>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</si>
  <si>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</si>
  <si>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</si>
  <si>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</si>
  <si>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</si>
  <si>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</si>
  <si>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</si>
  <si>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</si>
  <si>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</si>
  <si>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</si>
  <si>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</si>
  <si>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</si>
  <si>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</si>
  <si>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</si>
  <si>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</si>
  <si>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</si>
  <si>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</si>
  <si>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</si>
  <si>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</si>
  <si>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</si>
  <si>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</si>
  <si>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</si>
  <si>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</si>
  <si>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</si>
  <si>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</si>
  <si>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</si>
  <si>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</si>
  <si>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</si>
  <si>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</si>
  <si>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</si>
  <si>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</si>
  <si>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</si>
  <si>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</si>
  <si>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</si>
  <si>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</si>
  <si>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</si>
  <si>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</si>
  <si>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</si>
  <si>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</si>
  <si>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</si>
  <si>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</si>
  <si>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</si>
  <si>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</si>
  <si>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</si>
  <si>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</si>
  <si>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</si>
  <si>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</si>
  <si>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</si>
  <si>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</si>
  <si>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</si>
  <si>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</si>
  <si>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</si>
  <si>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</si>
  <si>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</si>
  <si>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</si>
  <si>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</si>
  <si>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</si>
  <si>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</si>
  <si>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</si>
  <si>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</si>
  <si>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</si>
  <si>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</si>
  <si>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</si>
  <si>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</si>
  <si>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</si>
  <si>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</si>
  <si>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</si>
  <si>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</si>
  <si>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</si>
  <si>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</si>
  <si>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</si>
  <si>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</si>
  <si>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</si>
  <si>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</si>
  <si>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</si>
  <si>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</si>
  <si>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</si>
  <si>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</si>
  <si>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</si>
  <si>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</si>
  <si>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</si>
  <si>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</si>
  <si>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</si>
  <si>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</si>
  <si>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</si>
  <si>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</si>
  <si>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</si>
  <si>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</si>
  <si>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</si>
  <si>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</si>
  <si>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</si>
  <si>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</si>
  <si>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</si>
  <si>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</si>
  <si>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</si>
  <si>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</si>
  <si>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</si>
  <si>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</si>
  <si>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</si>
  <si>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</si>
  <si>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</si>
  <si>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</si>
  <si>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</si>
  <si>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</si>
  <si>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</si>
  <si>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</si>
  <si>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</si>
  <si>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</si>
  <si>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</si>
  <si>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</si>
  <si>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</si>
  <si>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</si>
  <si>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</si>
  <si>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</si>
  <si>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</si>
  <si>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</si>
  <si>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</si>
  <si>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</si>
  <si>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</si>
  <si>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</si>
  <si>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</si>
  <si>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</si>
  <si>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</si>
  <si>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</si>
  <si>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</si>
  <si>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</si>
  <si>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</si>
  <si>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</si>
  <si>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</si>
  <si>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</si>
  <si>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</si>
  <si>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</si>
  <si>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</si>
  <si>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</si>
  <si>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</si>
  <si>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</si>
  <si>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</si>
  <si>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</si>
  <si>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</si>
  <si>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</si>
  <si>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</si>
  <si>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</si>
  <si>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</si>
  <si>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</si>
  <si>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</si>
  <si>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</si>
  <si>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</si>
  <si>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</si>
  <si>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</si>
  <si>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</si>
  <si>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</si>
  <si>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</si>
  <si>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</si>
  <si>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</si>
  <si>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</si>
  <si>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</si>
  <si>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</si>
  <si>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</si>
  <si>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</si>
  <si>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</si>
  <si>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</si>
  <si>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</si>
  <si>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</si>
  <si>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</si>
  <si>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</si>
  <si>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</si>
  <si>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</si>
  <si>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</si>
  <si>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</si>
  <si>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</si>
  <si>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</si>
  <si>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</si>
  <si>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</si>
  <si>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</si>
  <si>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</si>
  <si>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</si>
  <si>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</si>
  <si>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</si>
  <si>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</si>
  <si>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</si>
  <si>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</si>
  <si>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</si>
  <si>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</si>
  <si>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</si>
  <si>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</si>
  <si>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</si>
  <si>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</si>
  <si>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</si>
  <si>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</si>
  <si>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</si>
  <si>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</si>
  <si>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</si>
  <si>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</si>
  <si>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</si>
  <si>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</si>
  <si>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</si>
  <si>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</si>
  <si>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</si>
  <si>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</si>
  <si>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</si>
  <si>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</si>
  <si>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</si>
  <si>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</si>
  <si>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</si>
  <si>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</si>
  <si>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</si>
  <si>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</si>
  <si>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</si>
  <si>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</si>
  <si>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</si>
  <si>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</si>
  <si>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</si>
  <si>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</si>
  <si>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</si>
  <si>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</si>
  <si>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</si>
  <si>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</si>
  <si>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</si>
  <si>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</si>
  <si>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</si>
  <si>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</si>
  <si>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</si>
  <si>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</si>
  <si>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</si>
  <si>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</si>
  <si>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</si>
  <si>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</si>
  <si>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</si>
  <si>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</si>
  <si>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</si>
  <si>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</si>
  <si>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</si>
  <si>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</si>
  <si>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</si>
  <si>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</si>
  <si>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</si>
  <si>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</si>
  <si>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</si>
  <si>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</si>
  <si>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</si>
  <si>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</si>
  <si>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</si>
  <si>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</si>
  <si>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</si>
  <si>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</si>
  <si>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</si>
  <si>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</si>
  <si>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</si>
  <si>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</si>
  <si>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</si>
  <si>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</si>
  <si>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</si>
  <si>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</si>
  <si>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</si>
  <si>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</si>
  <si>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</si>
  <si>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</si>
  <si>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</si>
  <si>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</si>
  <si>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</si>
  <si>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</si>
  <si>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</si>
  <si>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</si>
  <si>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</si>
  <si>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</si>
  <si>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</si>
  <si>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</si>
  <si>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</si>
  <si>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</si>
  <si>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</si>
  <si>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</si>
  <si>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</si>
  <si>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</si>
  <si>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</si>
  <si>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</si>
  <si>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</si>
  <si>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</si>
  <si>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</si>
  <si>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</si>
  <si>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</si>
  <si>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</si>
  <si>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</si>
  <si>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</si>
  <si>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</si>
  <si>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</si>
  <si>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</si>
  <si>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</si>
  <si>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</si>
  <si>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</si>
  <si>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</si>
  <si>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</si>
  <si>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</si>
  <si>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</si>
  <si>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</si>
  <si>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</si>
  <si>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</si>
  <si>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</si>
  <si>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</si>
  <si>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</si>
  <si>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</si>
  <si>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</si>
  <si>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</si>
  <si>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</si>
  <si>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</si>
  <si>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</si>
  <si>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</si>
  <si>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</si>
  <si>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</si>
  <si>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</si>
  <si>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</si>
  <si>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</si>
  <si>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</si>
  <si>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</si>
  <si>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</si>
  <si>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</si>
  <si>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</si>
  <si>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</si>
  <si>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</si>
  <si>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</si>
  <si>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</si>
  <si>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</si>
  <si>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</si>
  <si>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</si>
  <si>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</si>
  <si>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</si>
  <si>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</si>
  <si>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</si>
  <si>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</si>
  <si>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</si>
  <si>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</si>
  <si>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</si>
  <si>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</si>
  <si>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</si>
  <si>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</si>
  <si>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</si>
  <si>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</si>
  <si>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</si>
  <si>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</si>
  <si>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</si>
  <si>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</si>
  <si>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</si>
  <si>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</si>
  <si>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</si>
  <si>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</si>
  <si>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</si>
  <si>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</si>
  <si>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</si>
  <si>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</si>
  <si>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</si>
  <si>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</si>
  <si>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</si>
  <si>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</si>
  <si>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</si>
  <si>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</si>
  <si>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</si>
  <si>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</si>
  <si>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</si>
  <si>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</si>
  <si>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</si>
  <si>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</si>
  <si>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</si>
  <si>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</si>
  <si>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</si>
  <si>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</si>
  <si>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</si>
  <si>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</si>
  <si>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</si>
  <si>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</si>
  <si>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</si>
  <si>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</si>
  <si>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</si>
  <si>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</si>
  <si>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</si>
  <si>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</si>
  <si>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</si>
  <si>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</si>
  <si>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</si>
  <si>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</si>
  <si>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</si>
  <si>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</si>
  <si>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</si>
  <si>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</si>
  <si>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</si>
  <si>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</si>
  <si>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</si>
  <si>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</si>
  <si>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</si>
  <si>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</si>
  <si>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</si>
  <si>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</si>
  <si>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</si>
  <si>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</si>
  <si>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</si>
  <si>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</si>
  <si>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</si>
  <si>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</si>
  <si>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</si>
  <si>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</si>
  <si>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</si>
  <si>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</si>
  <si>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</si>
  <si>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</si>
  <si>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</si>
  <si>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</si>
  <si>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</si>
  <si>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</si>
  <si>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</si>
  <si>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</si>
  <si>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</si>
  <si>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</si>
  <si>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</si>
  <si>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</si>
  <si>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</si>
  <si>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</si>
  <si>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</si>
  <si>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</si>
  <si>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</si>
  <si>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</si>
  <si>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</si>
  <si>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</si>
  <si>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</si>
  <si>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</si>
  <si>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</si>
  <si>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</si>
  <si>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</si>
  <si>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</si>
  <si>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</si>
  <si>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</si>
  <si>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</si>
  <si>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</si>
  <si>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</si>
  <si>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</si>
  <si>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</si>
  <si>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</si>
  <si>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</si>
  <si>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</si>
  <si>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</si>
  <si>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</si>
  <si>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</si>
  <si>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</si>
  <si>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</si>
  <si>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</si>
  <si>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</si>
  <si>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</si>
  <si>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</si>
  <si>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</si>
  <si>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</si>
  <si>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</si>
  <si>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</si>
  <si>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</si>
  <si>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</si>
  <si>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</si>
  <si>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</si>
  <si>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</si>
  <si>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</si>
  <si>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</si>
  <si>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</si>
  <si>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</si>
  <si>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</si>
  <si>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</si>
  <si>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</si>
  <si>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</si>
  <si>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</si>
  <si>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</si>
  <si>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</si>
  <si>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</si>
  <si>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</si>
  <si>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</si>
  <si>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</si>
  <si>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</si>
  <si>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</si>
  <si>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</si>
  <si>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</si>
  <si>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</si>
  <si>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</si>
  <si>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</si>
  <si>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</si>
  <si>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</si>
  <si>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</si>
  <si>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</si>
  <si>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</si>
  <si>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</si>
  <si>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</si>
  <si>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</si>
  <si>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</si>
  <si>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</si>
  <si>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</si>
  <si>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</si>
  <si>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</si>
  <si>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</si>
  <si>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</si>
  <si>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</si>
  <si>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</si>
  <si>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</si>
  <si>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</si>
  <si>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</si>
  <si>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</si>
  <si>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</si>
  <si>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</si>
  <si>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</si>
  <si>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</si>
  <si>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</si>
  <si>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</si>
  <si>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</si>
  <si>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</si>
  <si>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</si>
  <si>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</si>
  <si>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</si>
  <si>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</si>
  <si>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</si>
  <si>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</si>
  <si>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</si>
  <si>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</si>
  <si>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</si>
  <si>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</si>
  <si>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</si>
  <si>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</si>
  <si>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</si>
  <si>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</si>
  <si>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</si>
  <si>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</si>
  <si>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</si>
  <si>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</si>
  <si>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</si>
  <si>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</si>
  <si>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</si>
  <si>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</si>
  <si>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</si>
  <si>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</si>
  <si>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</si>
  <si>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</si>
  <si>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</si>
  <si>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</si>
  <si>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</si>
  <si>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</si>
  <si>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</si>
  <si>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</si>
  <si>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</si>
  <si>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</si>
  <si>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</si>
  <si>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</si>
  <si>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</si>
  <si>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</si>
  <si>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</si>
  <si>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</si>
  <si>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</si>
  <si>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</si>
  <si>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</si>
  <si>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</si>
  <si>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</si>
  <si>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</si>
  <si>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</si>
  <si>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</si>
  <si>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</si>
  <si>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</si>
  <si>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</si>
  <si>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</si>
  <si>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</si>
  <si>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</si>
  <si>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</si>
  <si>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</si>
  <si>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</si>
  <si>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</si>
  <si>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</si>
  <si>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</si>
  <si>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</si>
  <si>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</si>
  <si>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</si>
  <si>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</si>
  <si>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</si>
  <si>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</si>
  <si>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</si>
  <si>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</si>
  <si>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</si>
  <si>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</si>
  <si>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</si>
  <si>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</si>
  <si>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</si>
  <si>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</si>
  <si>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</si>
  <si>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</si>
  <si>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</si>
  <si>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</si>
  <si>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</si>
  <si>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</si>
  <si>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</si>
  <si>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</si>
  <si>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</si>
  <si>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</si>
  <si>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</si>
  <si>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</si>
  <si>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</si>
  <si>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</si>
  <si>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</si>
  <si>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</si>
  <si>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</si>
  <si>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</si>
  <si>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</si>
  <si>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</si>
  <si>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</si>
  <si>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</si>
  <si>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</si>
  <si>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</si>
  <si>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</si>
  <si>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</si>
  <si>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</si>
  <si>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</si>
  <si>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</si>
  <si>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</si>
  <si>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</si>
  <si>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</si>
  <si>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</si>
  <si>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</si>
  <si>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</si>
  <si>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</si>
  <si>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</si>
  <si>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</si>
  <si>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</si>
  <si>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</si>
  <si>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</si>
  <si>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</si>
  <si>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</si>
  <si>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</si>
  <si>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</si>
  <si>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</si>
  <si>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</si>
  <si>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</si>
  <si>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</si>
  <si>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</si>
  <si>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</si>
  <si>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</si>
  <si>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</si>
  <si>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</si>
  <si>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</si>
  <si>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</si>
  <si>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</si>
  <si>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</si>
  <si>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</si>
  <si>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</si>
  <si>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</si>
  <si>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</si>
  <si>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</si>
  <si>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</si>
  <si>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</si>
  <si>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</si>
  <si>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</si>
  <si>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</si>
  <si>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</si>
  <si>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</si>
  <si>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</si>
  <si>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</si>
  <si>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</si>
  <si>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</si>
  <si>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</si>
  <si>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</si>
  <si>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</si>
  <si>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</si>
  <si>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</si>
  <si>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</si>
  <si>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</si>
  <si>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</si>
  <si>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</si>
  <si>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</si>
  <si>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</si>
  <si>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</si>
  <si>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</si>
  <si>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</si>
  <si>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</si>
  <si>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</si>
  <si>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</si>
  <si>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</si>
  <si>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</si>
  <si>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</si>
  <si>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</si>
  <si>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</si>
  <si>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</si>
  <si>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</si>
  <si>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</si>
  <si>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</si>
  <si>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</si>
  <si>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</si>
  <si>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</si>
  <si>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</si>
  <si>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</si>
  <si>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</si>
  <si>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</si>
  <si>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</si>
  <si>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</si>
  <si>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</si>
  <si>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</si>
  <si>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</si>
  <si>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</si>
  <si>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</si>
  <si>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</si>
  <si>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</si>
  <si>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</si>
  <si>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</si>
  <si>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</si>
  <si>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</si>
  <si>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</si>
  <si>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</si>
  <si>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</si>
  <si>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</si>
  <si>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</si>
  <si>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</si>
  <si>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</si>
  <si>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</si>
  <si>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</si>
  <si>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</si>
  <si>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</si>
  <si>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</si>
  <si>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</si>
  <si>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</si>
  <si>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</si>
  <si>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</si>
  <si>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</si>
  <si>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</si>
  <si>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</si>
  <si>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</si>
  <si>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</si>
  <si>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</si>
  <si>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</si>
  <si>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</si>
  <si>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</si>
  <si>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</si>
  <si>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</si>
  <si>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</si>
  <si>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</si>
  <si>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</si>
  <si>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</si>
  <si>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</si>
  <si>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</si>
  <si>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</si>
  <si>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</si>
  <si>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</si>
  <si>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</si>
  <si>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</si>
  <si>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</si>
  <si>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</si>
  <si>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</si>
  <si>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</si>
  <si>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</si>
  <si>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</si>
  <si>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</si>
  <si>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</si>
  <si>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</si>
  <si>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</si>
  <si>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</si>
  <si>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</si>
  <si>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</si>
  <si>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</si>
  <si>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</si>
  <si>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</si>
  <si>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</si>
  <si>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</si>
  <si>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</si>
  <si>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</si>
  <si>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</si>
  <si>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</si>
  <si>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</si>
  <si>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</si>
  <si>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</si>
  <si>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</si>
  <si>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</si>
  <si>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</si>
  <si>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</si>
  <si>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</si>
  <si>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</si>
  <si>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</si>
  <si>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</si>
  <si>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</si>
  <si>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</si>
  <si>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</si>
  <si>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</si>
  <si>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</si>
  <si>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</si>
  <si>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</si>
  <si>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</si>
  <si>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</si>
  <si>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</si>
  <si>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</si>
  <si>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</si>
  <si>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</si>
  <si>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</si>
  <si>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</si>
  <si>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</si>
  <si>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</si>
  <si>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</si>
  <si>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</si>
  <si>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</si>
  <si>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</si>
  <si>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</si>
  <si>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</si>
  <si>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</si>
  <si>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</si>
  <si>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</si>
  <si>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</si>
  <si>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</si>
  <si>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</si>
  <si>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</si>
  <si>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</si>
  <si>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</si>
  <si>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</si>
  <si>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</si>
  <si>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</si>
  <si>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</si>
  <si>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</si>
  <si>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</si>
  <si>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</si>
  <si>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</si>
  <si>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</si>
  <si>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</si>
  <si>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</si>
  <si>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</si>
  <si>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</si>
  <si>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</si>
  <si>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</si>
  <si>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</si>
  <si>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</si>
  <si>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</si>
  <si>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</si>
  <si>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</si>
  <si>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</si>
  <si>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</si>
  <si>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</si>
  <si>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</si>
  <si>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</si>
  <si>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</si>
  <si>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</si>
  <si>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</si>
  <si>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</si>
  <si>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</si>
  <si>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</si>
  <si>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</si>
  <si>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</si>
  <si>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</si>
  <si>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</si>
  <si>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</si>
  <si>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</si>
  <si>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</si>
  <si>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</si>
  <si>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</si>
  <si>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</si>
  <si>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</si>
  <si>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</si>
  <si>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</si>
  <si>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</si>
  <si>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</si>
  <si>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</si>
  <si>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</si>
  <si>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</si>
  <si>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</si>
  <si>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</si>
  <si>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</si>
  <si>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</si>
  <si>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</si>
  <si>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</si>
  <si>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</si>
  <si>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</si>
  <si>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</si>
  <si>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</si>
  <si>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</si>
  <si>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</si>
  <si>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</si>
  <si>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</si>
  <si>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</si>
  <si>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</si>
  <si>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</si>
  <si>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</si>
  <si>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</si>
  <si>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</si>
  <si>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</si>
  <si>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</si>
  <si>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</si>
  <si>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</si>
  <si>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</si>
  <si>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</si>
  <si>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</si>
  <si>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</si>
  <si>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</si>
  <si>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</si>
  <si>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</si>
  <si>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</si>
  <si>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</si>
  <si>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</si>
  <si>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</si>
  <si>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</si>
  <si>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</si>
  <si>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</si>
  <si>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</si>
  <si>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</si>
  <si>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</si>
  <si>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</si>
  <si>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</si>
  <si>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</si>
  <si>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</si>
  <si>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</si>
  <si>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</si>
  <si>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</si>
  <si>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</si>
  <si>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</si>
  <si>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</si>
  <si>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</si>
  <si>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</si>
  <si>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</si>
  <si>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</si>
  <si>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</si>
  <si>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</si>
  <si>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</si>
  <si>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</si>
  <si>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</si>
  <si>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</si>
  <si>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</si>
  <si>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</si>
  <si>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</si>
  <si>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</si>
  <si>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</si>
  <si>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</si>
  <si>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</si>
  <si>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</si>
  <si>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</si>
  <si>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</si>
  <si>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</si>
  <si>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</si>
  <si>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</si>
  <si>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</si>
  <si>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</si>
  <si>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</si>
  <si>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</si>
  <si>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</si>
  <si>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</si>
  <si>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</si>
  <si>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</si>
  <si>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</si>
  <si>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</si>
  <si>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</si>
  <si>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</si>
  <si>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</si>
  <si>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</si>
  <si>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</si>
  <si>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</si>
  <si>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</si>
  <si>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</si>
  <si>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</si>
  <si>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</si>
  <si>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</si>
  <si>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</si>
  <si>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</si>
  <si>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</si>
  <si>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</si>
  <si>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</si>
  <si>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</si>
  <si>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</si>
  <si>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</si>
  <si>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</si>
  <si>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</si>
  <si>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</si>
  <si>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</si>
  <si>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</si>
  <si>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</si>
  <si>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</si>
  <si>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</si>
  <si>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</si>
  <si>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</si>
  <si>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</si>
  <si>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</si>
  <si>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</si>
  <si>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</si>
  <si>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</si>
  <si>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</si>
  <si>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</si>
  <si>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</si>
  <si>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</si>
  <si>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</si>
  <si>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</si>
  <si>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</si>
  <si>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</si>
  <si>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</si>
  <si>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</si>
  <si>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</si>
  <si>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</si>
  <si>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</si>
  <si>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</si>
  <si>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</si>
  <si>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</si>
  <si>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</si>
  <si>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</si>
  <si>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</si>
  <si>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</si>
  <si>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</si>
  <si>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</si>
  <si>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</si>
  <si>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</si>
  <si>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</si>
  <si>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</si>
  <si>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</si>
  <si>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</si>
  <si>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</si>
  <si>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</si>
  <si>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</si>
  <si>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</si>
  <si>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</si>
  <si>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</si>
  <si>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</si>
  <si>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</si>
  <si>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</si>
  <si>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</si>
  <si>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</si>
  <si>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</si>
  <si>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</si>
  <si>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</si>
  <si>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</si>
  <si>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</si>
  <si>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</si>
  <si>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</si>
  <si>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</si>
  <si>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</si>
  <si>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</si>
  <si>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</si>
  <si>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</si>
  <si>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</si>
  <si>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</si>
  <si>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</si>
  <si>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</si>
  <si>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</si>
  <si>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</si>
  <si>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</si>
  <si>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</si>
  <si>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</si>
  <si>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</si>
  <si>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</si>
  <si>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</si>
  <si>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</si>
  <si>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</si>
  <si>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</si>
  <si>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</si>
  <si>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</si>
  <si>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</si>
  <si>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</si>
  <si>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</si>
  <si>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</si>
  <si>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</si>
  <si>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</si>
  <si>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</si>
  <si>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</si>
  <si>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</si>
  <si>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</si>
  <si>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</si>
  <si>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</si>
  <si>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</si>
  <si>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</si>
  <si>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</si>
  <si>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</si>
  <si>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</si>
  <si>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</si>
  <si>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</si>
  <si>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</si>
  <si>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</si>
  <si>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</si>
  <si>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</si>
  <si>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</si>
  <si>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</si>
  <si>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</si>
  <si>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</si>
  <si>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</si>
  <si>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</si>
  <si>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</si>
  <si>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</si>
  <si>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</si>
  <si>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</si>
  <si>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</si>
  <si>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</si>
  <si>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</si>
  <si>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</si>
  <si>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</si>
  <si>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</si>
  <si>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</si>
  <si>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</si>
  <si>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</si>
  <si>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</si>
  <si>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</si>
  <si>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</si>
  <si>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</si>
  <si>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</si>
  <si>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</si>
  <si>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</si>
  <si>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</si>
  <si>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</si>
  <si>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</si>
  <si>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</si>
  <si>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</si>
  <si>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</si>
  <si>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</si>
  <si>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</si>
  <si>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</si>
  <si>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</si>
  <si>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</si>
  <si>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</si>
  <si>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</si>
  <si>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</si>
  <si>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</si>
  <si>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</si>
  <si>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</si>
  <si>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</si>
  <si>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</si>
  <si>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</si>
  <si>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</si>
  <si>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</si>
  <si>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</si>
  <si>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</si>
  <si>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</si>
  <si>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</si>
  <si>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</si>
  <si>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</si>
  <si>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</si>
  <si>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</si>
  <si>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</si>
  <si>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</si>
  <si>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</si>
  <si>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</si>
  <si>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</si>
  <si>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</si>
  <si>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</si>
  <si>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</si>
  <si>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</si>
  <si>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</si>
  <si>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</si>
  <si>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</si>
  <si>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</si>
  <si>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</si>
  <si>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</si>
  <si>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</si>
  <si>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</si>
  <si>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</si>
  <si>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</si>
  <si>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</si>
  <si>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</si>
  <si>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</si>
  <si>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</si>
  <si>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</si>
  <si>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</si>
  <si>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</si>
  <si>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</si>
  <si>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</si>
  <si>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</si>
  <si>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</si>
  <si>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</si>
  <si>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</si>
  <si>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</si>
  <si>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</si>
  <si>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</si>
  <si>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</si>
  <si>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</si>
  <si>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</si>
  <si>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</si>
  <si>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</si>
  <si>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</si>
  <si>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</si>
  <si>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</si>
  <si>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</si>
  <si>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</si>
  <si>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</si>
  <si>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</si>
  <si>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</si>
  <si>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</si>
  <si>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</si>
  <si>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</si>
  <si>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</si>
  <si>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</si>
  <si>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</si>
  <si>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</si>
  <si>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</si>
  <si>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</si>
  <si>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</si>
  <si>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</si>
  <si>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</si>
  <si>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</si>
  <si>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</si>
  <si>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</si>
  <si>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</si>
  <si>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</si>
  <si>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</si>
  <si>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</si>
  <si>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</si>
  <si>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</si>
  <si>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</si>
  <si>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</si>
  <si>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</si>
  <si>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</si>
  <si>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</si>
  <si>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</si>
  <si>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</si>
  <si>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</si>
  <si>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</si>
  <si>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</si>
  <si>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</si>
  <si>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</si>
  <si>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</si>
  <si>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</si>
  <si>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</si>
  <si>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</si>
  <si>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</si>
  <si>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</si>
  <si>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</si>
  <si>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</si>
  <si>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</si>
  <si>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</si>
  <si>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</si>
  <si>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</si>
  <si>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</si>
  <si>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</si>
  <si>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</si>
  <si>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</si>
  <si>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</si>
  <si>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</si>
  <si>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</si>
  <si>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</si>
  <si>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</si>
  <si>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</si>
  <si>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</si>
  <si>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</si>
  <si>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</si>
  <si>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</si>
  <si>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</si>
  <si>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</si>
  <si>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</si>
  <si>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</si>
  <si>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</si>
  <si>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</si>
  <si>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</si>
  <si>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</si>
  <si>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</si>
  <si>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</si>
  <si>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</si>
  <si>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</si>
  <si>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</si>
  <si>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</si>
  <si>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</si>
  <si>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</si>
  <si>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</si>
  <si>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</si>
  <si>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</si>
  <si>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</si>
  <si>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</si>
  <si>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</si>
  <si>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</si>
  <si>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</si>
  <si>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</si>
  <si>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</si>
  <si>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</si>
  <si>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</si>
  <si>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</si>
  <si>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</si>
  <si>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</si>
  <si>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</si>
  <si>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</si>
  <si>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</si>
  <si>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</si>
  <si>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</si>
  <si>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</si>
  <si>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</si>
  <si>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</si>
  <si>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</si>
  <si>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</si>
  <si>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</si>
  <si>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</si>
  <si>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</si>
  <si>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</si>
  <si>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</si>
  <si>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</si>
  <si>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</si>
  <si>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</si>
  <si>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</si>
  <si>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</si>
  <si>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</si>
  <si>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</si>
  <si>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</si>
  <si>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</si>
  <si>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</si>
  <si>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</si>
  <si>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</si>
  <si>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</si>
  <si>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</si>
  <si>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</si>
  <si>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</si>
  <si>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</si>
  <si>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</si>
  <si>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</si>
  <si>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</si>
  <si>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</si>
  <si>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</si>
  <si>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</si>
  <si>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</si>
  <si>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</si>
  <si>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</si>
  <si>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</si>
  <si>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</si>
  <si>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</si>
  <si>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</si>
  <si>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</si>
  <si>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</si>
  <si>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</si>
  <si>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</si>
  <si>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</si>
  <si>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</si>
  <si>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</si>
  <si>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</si>
  <si>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</si>
  <si>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</si>
  <si>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</si>
  <si>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</si>
  <si>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</si>
  <si>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</si>
  <si>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</si>
  <si>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</si>
  <si>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</si>
  <si>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</si>
  <si>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</si>
  <si>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</si>
  <si>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</si>
  <si>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</si>
  <si>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</si>
  <si>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</si>
  <si>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</si>
  <si>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</si>
  <si>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</si>
  <si>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</si>
  <si>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</si>
  <si>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</si>
  <si>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</si>
  <si>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</si>
  <si>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</si>
  <si>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</si>
  <si>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</si>
  <si>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</si>
  <si>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</si>
  <si>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</si>
  <si>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</si>
  <si>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</si>
  <si>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</si>
  <si>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</si>
  <si>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</si>
  <si>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</si>
  <si>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</si>
  <si>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</si>
  <si>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</si>
  <si>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</si>
  <si>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</si>
  <si>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</si>
  <si>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</si>
  <si>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</si>
  <si>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</si>
  <si>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</si>
  <si>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</si>
  <si>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</si>
  <si>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</si>
  <si>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</si>
  <si>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</si>
  <si>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</si>
  <si>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</si>
  <si>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</si>
  <si>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</si>
  <si>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</si>
  <si>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</si>
  <si>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</si>
  <si>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</si>
  <si>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</si>
  <si>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</si>
  <si>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</si>
  <si>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</si>
  <si>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</si>
  <si>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</si>
  <si>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</si>
  <si>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</si>
  <si>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</si>
  <si>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</si>
  <si>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</si>
  <si>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</si>
  <si>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</si>
  <si>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</si>
  <si>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</si>
  <si>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</si>
  <si>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</si>
  <si>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</si>
  <si>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</si>
  <si>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</si>
  <si>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</si>
  <si>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</si>
  <si>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</si>
  <si>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</si>
  <si>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</si>
  <si>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</si>
  <si>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</si>
  <si>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</si>
  <si>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</si>
  <si>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</si>
  <si>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</si>
  <si>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</si>
  <si>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</si>
  <si>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</si>
  <si>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</si>
  <si>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</si>
  <si>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</si>
  <si>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</si>
  <si>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</si>
  <si>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</si>
  <si>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</si>
  <si>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</si>
  <si>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</si>
  <si>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</si>
  <si>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</si>
  <si>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</si>
  <si>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</si>
  <si>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</si>
  <si>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</si>
  <si>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</si>
  <si>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</si>
  <si>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</si>
  <si>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</si>
  <si>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</si>
  <si>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</si>
  <si>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</si>
  <si>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</si>
  <si>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</si>
  <si>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</si>
  <si>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</si>
  <si>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</si>
  <si>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</si>
  <si>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</si>
  <si>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</si>
  <si>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</si>
  <si>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</si>
  <si>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</si>
  <si>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</si>
  <si>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</si>
  <si>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</si>
  <si>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</si>
  <si>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</si>
  <si>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</si>
  <si>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</si>
  <si>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</si>
  <si>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</si>
  <si>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</si>
  <si>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</si>
  <si>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</si>
  <si>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</si>
  <si>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</si>
  <si>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</si>
  <si>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</si>
  <si>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</si>
  <si>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</si>
  <si>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</si>
  <si>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</si>
  <si>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</si>
  <si>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</si>
  <si>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</si>
  <si>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</si>
  <si>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</si>
  <si>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</si>
  <si>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</si>
  <si>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</si>
  <si>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</si>
  <si>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</si>
  <si>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</si>
  <si>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</si>
  <si>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</si>
  <si>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</si>
  <si>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</si>
  <si>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</si>
  <si>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</si>
  <si>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</si>
  <si>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</si>
  <si>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</si>
  <si>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</si>
  <si>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</si>
  <si>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</si>
  <si>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</si>
  <si>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</si>
  <si>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</si>
  <si>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</si>
  <si>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</si>
  <si>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</si>
  <si>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</si>
  <si>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</si>
  <si>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</si>
  <si>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</si>
  <si>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</si>
  <si>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</si>
  <si>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</si>
  <si>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</si>
  <si>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</si>
  <si>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</si>
  <si>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</si>
  <si>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</si>
  <si>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</si>
  <si>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</si>
  <si>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</si>
  <si>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</si>
  <si>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</si>
  <si>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</si>
  <si>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</si>
  <si>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</si>
  <si>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</si>
  <si>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</si>
  <si>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</si>
  <si>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</si>
  <si>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</si>
  <si>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</si>
  <si>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</si>
  <si>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</si>
  <si>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</si>
  <si>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</si>
  <si>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</si>
  <si>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</si>
  <si>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</si>
  <si>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</si>
  <si>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</si>
  <si>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</si>
  <si>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</si>
  <si>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</si>
  <si>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</si>
  <si>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</si>
  <si>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</si>
  <si>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</si>
  <si>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</si>
  <si>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</si>
  <si>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</si>
  <si>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</si>
  <si>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</si>
  <si>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</si>
  <si>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</si>
  <si>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</si>
  <si>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</si>
  <si>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</si>
  <si>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</si>
  <si>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</si>
  <si>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</si>
  <si>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</si>
  <si>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</si>
  <si>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</si>
  <si>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</si>
  <si>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</si>
  <si>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</si>
  <si>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</si>
  <si>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</si>
  <si>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</si>
  <si>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</si>
  <si>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</si>
  <si>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</si>
  <si>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</si>
  <si>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</si>
  <si>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</si>
  <si>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</si>
  <si>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</si>
  <si>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</si>
  <si>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</si>
  <si>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</si>
  <si>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</si>
  <si>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</si>
  <si>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</si>
  <si>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</si>
  <si>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</si>
  <si>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</si>
  <si>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</si>
  <si>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</si>
  <si>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</si>
  <si>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</si>
  <si>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</si>
  <si>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</si>
  <si>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</si>
  <si>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</si>
  <si>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</si>
  <si>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</si>
  <si>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</si>
  <si>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</si>
  <si>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</si>
  <si>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</si>
  <si>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</si>
  <si>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</si>
  <si>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</si>
  <si>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</si>
  <si>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</si>
  <si>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</si>
  <si>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</si>
  <si>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</si>
  <si>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</si>
  <si>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</si>
  <si>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</si>
  <si>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</si>
  <si>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</si>
  <si>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</si>
  <si>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</si>
  <si>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</si>
  <si>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</si>
  <si>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</si>
  <si>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</si>
  <si>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</si>
  <si>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</si>
  <si>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</si>
  <si>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</si>
  <si>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</si>
  <si>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</si>
  <si>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</si>
  <si>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</si>
  <si>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</si>
  <si>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</si>
  <si>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</si>
  <si>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</si>
  <si>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</si>
  <si>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</si>
  <si>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</si>
  <si>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</si>
  <si>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</si>
  <si>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</si>
  <si>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</si>
  <si>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</si>
  <si>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</si>
  <si>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</si>
  <si>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</si>
  <si>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</si>
  <si>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</si>
  <si>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</si>
  <si>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</si>
  <si>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</si>
  <si>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</si>
  <si>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</si>
  <si>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</si>
  <si>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</si>
  <si>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</si>
  <si>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</si>
  <si>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</si>
  <si>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</si>
  <si>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</si>
  <si>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</si>
  <si>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</si>
  <si>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</si>
  <si>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</si>
  <si>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</si>
  <si>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</si>
  <si>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</si>
  <si>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</si>
  <si>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</si>
  <si>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</si>
  <si>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</si>
  <si>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</si>
  <si>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</si>
  <si>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</si>
  <si>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</si>
  <si>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</si>
  <si>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</si>
  <si>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</si>
  <si>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</si>
  <si>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</si>
  <si>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</si>
  <si>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</si>
  <si>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</si>
  <si>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</si>
  <si>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</si>
  <si>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</si>
  <si>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</si>
  <si>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</si>
  <si>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</si>
  <si>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</si>
  <si>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</si>
  <si>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</si>
  <si>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</si>
  <si>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</si>
  <si>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</si>
  <si>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</si>
  <si>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</si>
  <si>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</si>
  <si>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</si>
  <si>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</si>
  <si>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</si>
  <si>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</si>
  <si>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</si>
  <si>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</si>
  <si>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</si>
  <si>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</si>
  <si>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</si>
  <si>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</si>
  <si>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</si>
  <si>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</si>
  <si>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</si>
  <si>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</si>
  <si>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</si>
  <si>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</si>
  <si>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</si>
  <si>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</si>
  <si>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</si>
  <si>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</si>
  <si>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</si>
  <si>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</si>
  <si>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</si>
  <si>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</si>
  <si>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</si>
  <si>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</si>
  <si>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</si>
  <si>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</si>
  <si>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</si>
  <si>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</si>
  <si>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</si>
  <si>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</si>
  <si>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</si>
  <si>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</si>
  <si>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</si>
  <si>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</si>
  <si>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</si>
  <si>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</si>
  <si>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</si>
  <si>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</si>
  <si>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</si>
  <si>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</si>
  <si>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</si>
  <si>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</si>
  <si>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</si>
  <si>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</si>
  <si>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</si>
  <si>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</si>
  <si>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</si>
  <si>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</si>
  <si>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</si>
  <si>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</si>
  <si>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</si>
  <si>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</si>
  <si>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</si>
  <si>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</si>
  <si>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</si>
  <si>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</si>
  <si>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</si>
  <si>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</si>
  <si>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</si>
  <si>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</si>
  <si>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</si>
  <si>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</si>
  <si>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</si>
  <si>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</si>
  <si>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</si>
  <si>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</si>
  <si>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</si>
  <si>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</si>
  <si>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</si>
  <si>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</si>
  <si>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</si>
  <si>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</si>
  <si>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</si>
  <si>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</si>
  <si>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</si>
  <si>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</si>
  <si>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</si>
  <si>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</si>
  <si>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</si>
  <si>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</si>
  <si>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</si>
  <si>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</si>
  <si>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</si>
  <si>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</si>
  <si>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</si>
  <si>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</si>
  <si>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</si>
  <si>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</si>
  <si>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</si>
  <si>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</si>
  <si>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</si>
  <si>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</si>
  <si>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</si>
  <si>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</si>
  <si>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</si>
  <si>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</si>
  <si>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</si>
  <si>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</si>
  <si>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</si>
  <si>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</si>
  <si>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</si>
  <si>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</si>
  <si>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</si>
  <si>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</si>
  <si>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</si>
  <si>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</si>
  <si>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</si>
  <si>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</si>
  <si>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</si>
  <si>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</si>
  <si>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</si>
  <si>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</si>
  <si>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</si>
  <si>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</si>
  <si>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</si>
  <si>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</si>
  <si>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</si>
  <si>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</si>
  <si>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</si>
  <si>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</si>
  <si>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</si>
  <si>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</si>
  <si>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</si>
  <si>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</si>
  <si>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</si>
  <si>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</si>
  <si>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</si>
  <si>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</si>
  <si>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</si>
  <si>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</si>
  <si>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</si>
  <si>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</si>
  <si>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</si>
  <si>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</si>
  <si>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</si>
  <si>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</si>
  <si>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</si>
  <si>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</si>
  <si>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</si>
  <si>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</si>
  <si>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</si>
  <si>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</si>
  <si>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</si>
  <si>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</si>
  <si>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</si>
  <si>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</si>
  <si>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</si>
  <si>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</si>
  <si>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</si>
  <si>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</si>
  <si>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</si>
  <si>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</si>
  <si>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</si>
  <si>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</si>
  <si>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</si>
  <si>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</si>
  <si>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</si>
  <si>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</si>
  <si>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</si>
  <si>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</si>
  <si>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</si>
  <si>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</si>
  <si>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</si>
  <si>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</si>
  <si>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</si>
  <si>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</si>
  <si>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</si>
  <si>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</si>
  <si>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</si>
  <si>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</si>
  <si>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</si>
  <si>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</si>
  <si>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</si>
  <si>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</si>
  <si>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</si>
  <si>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</si>
  <si>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</si>
  <si>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</si>
  <si>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</si>
  <si>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</si>
  <si>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</si>
  <si>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</si>
  <si>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</si>
  <si>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</si>
  <si>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</si>
  <si>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</si>
  <si>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</si>
  <si>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</si>
  <si>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</si>
  <si>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</si>
  <si>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</si>
  <si>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</si>
  <si>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</si>
  <si>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</si>
  <si>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</si>
  <si>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</si>
  <si>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</si>
  <si>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</si>
  <si>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</si>
  <si>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</si>
  <si>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</si>
  <si>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</si>
  <si>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</si>
  <si>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</si>
  <si>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</si>
  <si>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</si>
  <si>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</si>
  <si>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</si>
  <si>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</si>
  <si>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</si>
  <si>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</si>
  <si>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</si>
  <si>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</si>
  <si>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</si>
  <si>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</si>
  <si>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</si>
  <si>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</si>
  <si>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</si>
  <si>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</si>
  <si>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</si>
  <si>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</si>
  <si>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</si>
  <si>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</si>
  <si>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</si>
  <si>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</si>
  <si>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</si>
  <si>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</si>
  <si>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</si>
  <si>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</si>
  <si>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</si>
  <si>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</si>
  <si>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</si>
  <si>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</si>
  <si>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</si>
  <si>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</si>
  <si>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</si>
  <si>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</si>
  <si>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</si>
  <si>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</si>
  <si>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</si>
  <si>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</si>
  <si>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</si>
  <si>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</si>
  <si>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</si>
  <si>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</si>
  <si>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</si>
  <si>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</si>
  <si>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</si>
  <si>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</si>
  <si>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</si>
  <si>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</si>
  <si>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</si>
  <si>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</si>
  <si>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</si>
  <si>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</si>
  <si>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</si>
  <si>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</si>
  <si>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</si>
  <si>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</si>
  <si>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</si>
  <si>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</si>
  <si>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</si>
  <si>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</si>
  <si>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</si>
  <si>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</si>
  <si>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</si>
  <si>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</si>
  <si>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</si>
  <si>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</si>
  <si>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</si>
  <si>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</si>
  <si>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</si>
  <si>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</si>
  <si>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</si>
  <si>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</si>
  <si>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</si>
  <si>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</si>
  <si>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</si>
  <si>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</si>
  <si>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</si>
  <si>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</si>
  <si>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</si>
  <si>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</si>
  <si>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</si>
  <si>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</si>
  <si>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</si>
  <si>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</si>
  <si>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</si>
  <si>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</si>
  <si>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</si>
  <si>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</si>
  <si>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</si>
  <si>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</si>
  <si>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</si>
  <si>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</si>
  <si>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</si>
  <si>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</si>
  <si>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</si>
  <si>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</si>
  <si>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</si>
  <si>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</si>
  <si>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</si>
  <si>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</si>
  <si>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</si>
  <si>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</si>
  <si>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</si>
  <si>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</si>
  <si>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</si>
  <si>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</si>
  <si>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</si>
  <si>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</si>
  <si>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</si>
  <si>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</si>
  <si>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</si>
  <si>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</si>
  <si>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</si>
  <si>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</si>
  <si>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</si>
  <si>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</si>
  <si>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</si>
  <si>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</si>
  <si>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</si>
  <si>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</si>
  <si>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</si>
  <si>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</si>
  <si>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</si>
  <si>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</si>
  <si>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</si>
  <si>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</si>
  <si>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</si>
  <si>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</si>
  <si>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</si>
  <si>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</si>
  <si>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</si>
  <si>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</si>
  <si>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</si>
  <si>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</si>
  <si>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</si>
  <si>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</si>
  <si>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</si>
  <si>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</si>
  <si>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</si>
  <si>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</si>
  <si>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</si>
  <si>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</si>
  <si>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</si>
  <si>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</si>
  <si>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</si>
  <si>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</si>
  <si>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</si>
  <si>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</si>
  <si>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</si>
  <si>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</si>
  <si>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</si>
  <si>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</si>
  <si>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</si>
  <si>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</si>
  <si>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</si>
  <si>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</si>
  <si>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</si>
  <si>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</si>
  <si>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</si>
  <si>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</si>
  <si>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</si>
  <si>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</si>
  <si>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</si>
  <si>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</si>
  <si>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</si>
  <si>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</si>
  <si>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</si>
  <si>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</si>
  <si>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</si>
  <si>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</si>
  <si>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</si>
  <si>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</si>
  <si>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</si>
  <si>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</si>
  <si>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</si>
  <si>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</si>
  <si>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</si>
  <si>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</si>
  <si>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</si>
  <si>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</si>
  <si>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</si>
  <si>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</si>
  <si>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</si>
  <si>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</si>
  <si>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</si>
  <si>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</si>
  <si>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</si>
  <si>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</si>
  <si>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</si>
  <si>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</si>
  <si>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</si>
  <si>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</si>
  <si>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</si>
  <si>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</si>
  <si>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</si>
  <si>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</si>
  <si>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</si>
  <si>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</si>
  <si>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</si>
  <si>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</si>
  <si>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</si>
  <si>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</si>
  <si>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</si>
  <si>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</si>
  <si>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</si>
  <si>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</si>
  <si>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</si>
  <si>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</si>
  <si>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</si>
  <si>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</si>
  <si>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</si>
  <si>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</si>
  <si>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</si>
  <si>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</si>
  <si>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</si>
  <si>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</si>
  <si>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</si>
  <si>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</si>
  <si>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</si>
  <si>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</si>
  <si>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</si>
  <si>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</si>
  <si>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</si>
  <si>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</si>
  <si>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</si>
  <si>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</si>
  <si>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</si>
  <si>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</si>
  <si>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</si>
  <si>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</si>
  <si>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</si>
  <si>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</si>
  <si>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</si>
  <si>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</si>
  <si>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</si>
  <si>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</si>
  <si>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</si>
  <si>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</si>
  <si>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</si>
  <si>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</si>
  <si>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</si>
  <si>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</si>
  <si>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</si>
  <si>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</si>
  <si>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</si>
  <si>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</si>
  <si>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</si>
  <si>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</si>
  <si>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</si>
  <si>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</si>
  <si>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</si>
  <si>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</si>
  <si>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</si>
  <si>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</si>
  <si>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</si>
  <si>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</si>
  <si>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</si>
  <si>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</si>
  <si>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</si>
  <si>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</si>
  <si>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</si>
  <si>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</si>
  <si>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</si>
  <si>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</si>
  <si>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</si>
  <si>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</si>
  <si>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</si>
  <si>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</si>
  <si>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</si>
  <si>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</si>
  <si>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</si>
  <si>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</si>
  <si>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</si>
  <si>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</si>
  <si>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</si>
  <si>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</si>
  <si>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</si>
  <si>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</si>
  <si>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</si>
  <si>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</si>
  <si>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</si>
  <si>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</si>
  <si>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</si>
  <si>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</si>
  <si>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</si>
  <si>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</si>
  <si>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</si>
  <si>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</si>
  <si>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</si>
  <si>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</si>
  <si>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</si>
  <si>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</si>
  <si>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</si>
  <si>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</si>
  <si>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</si>
  <si>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</si>
  <si>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</si>
  <si>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</si>
  <si>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</si>
  <si>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</si>
  <si>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</si>
  <si>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</si>
  <si>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</si>
  <si>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</si>
  <si>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</si>
  <si>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</si>
  <si>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</si>
  <si>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</si>
  <si>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</si>
  <si>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</si>
  <si>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</si>
  <si>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</si>
  <si>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</si>
  <si>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</si>
  <si>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</si>
  <si>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</si>
  <si>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</si>
  <si>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</si>
  <si>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</si>
  <si>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</si>
  <si>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</si>
  <si>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</si>
  <si>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</si>
  <si>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</si>
  <si>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</si>
  <si>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</si>
  <si>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</si>
  <si>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</si>
  <si>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</si>
  <si>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</si>
  <si>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</si>
  <si>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</si>
  <si>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</si>
  <si>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</si>
  <si>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</si>
  <si>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</si>
  <si>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</si>
  <si>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</si>
  <si>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</si>
  <si>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</si>
  <si>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</si>
  <si>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</si>
  <si>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</si>
  <si>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</si>
  <si>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</si>
  <si>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</si>
  <si>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</si>
  <si>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</si>
  <si>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</si>
  <si>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</si>
  <si>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</si>
  <si>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</si>
  <si>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</si>
  <si>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</si>
  <si>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</si>
  <si>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</si>
  <si>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</si>
  <si>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</si>
  <si>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</si>
  <si>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</si>
  <si>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</si>
  <si>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</si>
  <si>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</si>
  <si>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</si>
  <si>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</si>
  <si>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</si>
  <si>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</si>
  <si>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</si>
  <si>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</si>
  <si>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</si>
  <si>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</si>
  <si>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</si>
  <si>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</si>
  <si>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</si>
  <si>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</si>
  <si>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</si>
  <si>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</si>
  <si>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</si>
  <si>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</si>
  <si>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</si>
  <si>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</si>
  <si>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</si>
  <si>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</si>
  <si>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</si>
  <si>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</si>
  <si>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</si>
  <si>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</si>
  <si>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</si>
  <si>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</si>
  <si>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</si>
  <si>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</si>
  <si>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</si>
  <si>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</si>
  <si>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</si>
  <si>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</si>
  <si>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</si>
  <si>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</si>
  <si>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</si>
  <si>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</si>
  <si>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</si>
  <si>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</si>
  <si>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</si>
  <si>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</si>
  <si>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</si>
  <si>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</si>
  <si>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</si>
  <si>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</si>
  <si>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</si>
  <si>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</si>
  <si>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</si>
  <si>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</si>
  <si>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</si>
  <si>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</si>
  <si>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</si>
  <si>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</si>
  <si>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</si>
  <si>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</si>
  <si>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</si>
  <si>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</si>
  <si>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</si>
  <si>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</si>
  <si>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</si>
  <si>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</si>
  <si>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</si>
  <si>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</si>
  <si>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</si>
  <si>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</si>
  <si>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</si>
  <si>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</si>
  <si>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</si>
  <si>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</si>
  <si>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</si>
  <si>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</si>
  <si>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</si>
  <si>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</si>
  <si>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</si>
  <si>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</si>
  <si>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</si>
  <si>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</si>
  <si>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</si>
  <si>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</si>
  <si>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</si>
  <si>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</si>
  <si>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</si>
  <si>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</si>
  <si>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</si>
  <si>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</si>
  <si>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</si>
  <si>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</si>
  <si>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</si>
  <si>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</si>
  <si>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</si>
  <si>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</si>
  <si>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</si>
  <si>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</si>
  <si>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</si>
  <si>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</si>
  <si>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</si>
  <si>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</si>
  <si>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</si>
  <si>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</si>
  <si>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</si>
  <si>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</si>
  <si>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</si>
  <si>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</si>
  <si>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</si>
  <si>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</si>
  <si>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</si>
  <si>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</si>
  <si>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</si>
  <si>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</si>
  <si>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</si>
  <si>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</si>
  <si>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</si>
  <si>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</si>
  <si>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</si>
  <si>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</si>
  <si>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</si>
  <si>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</si>
  <si>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</si>
  <si>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</si>
  <si>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</si>
  <si>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</si>
  <si>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</si>
  <si>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</si>
  <si>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</si>
  <si>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</si>
  <si>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</si>
  <si>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</si>
  <si>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</si>
  <si>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</si>
  <si>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</si>
  <si>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</si>
  <si>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</si>
  <si>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</si>
  <si>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</si>
  <si>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</si>
  <si>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</si>
  <si>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</si>
  <si>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</si>
  <si>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</si>
  <si>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</si>
  <si>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</si>
  <si>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</si>
  <si>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</si>
  <si>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</si>
  <si>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</si>
  <si>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</si>
  <si>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</si>
  <si>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</si>
  <si>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</si>
  <si>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</si>
  <si>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</si>
  <si>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</si>
  <si>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</si>
  <si>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</si>
  <si>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</si>
  <si>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</si>
  <si>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</si>
  <si>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</si>
  <si>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</si>
  <si>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</si>
  <si>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</si>
  <si>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</si>
  <si>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</si>
  <si>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</si>
  <si>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</si>
  <si>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</si>
  <si>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</si>
  <si>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</si>
  <si>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</si>
  <si>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</si>
  <si>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</si>
  <si>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</si>
  <si>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</si>
  <si>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</si>
  <si>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</si>
  <si>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</si>
  <si>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</si>
  <si>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</si>
  <si>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</si>
  <si>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</si>
  <si>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</si>
  <si>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</si>
  <si>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</si>
  <si>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</si>
  <si>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</si>
  <si>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</si>
  <si>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</si>
  <si>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</si>
  <si>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</si>
  <si>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</si>
  <si>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</si>
  <si>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</si>
  <si>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</si>
  <si>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</si>
  <si>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</si>
  <si>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</si>
  <si>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</si>
  <si>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</si>
  <si>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</si>
  <si>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</si>
  <si>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</si>
  <si>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</si>
  <si>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</si>
  <si>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</si>
  <si>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</si>
  <si>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</si>
  <si>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</si>
  <si>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</si>
  <si>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</si>
  <si>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</si>
  <si>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</si>
  <si>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</si>
  <si>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</si>
  <si>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</si>
  <si>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</si>
  <si>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</si>
  <si>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</si>
  <si>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</si>
  <si>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</si>
  <si>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</si>
  <si>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</si>
  <si>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</si>
  <si>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</si>
  <si>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</si>
  <si>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</si>
  <si>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</si>
  <si>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</si>
  <si>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</si>
  <si>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</si>
  <si>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</si>
  <si>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</si>
  <si>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</si>
  <si>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</si>
  <si>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</si>
  <si>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</si>
  <si>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</si>
  <si>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</si>
  <si>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</si>
  <si>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</si>
  <si>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</si>
  <si>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</si>
  <si>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</si>
  <si>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</si>
  <si>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</si>
  <si>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</si>
  <si>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</si>
  <si>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</si>
  <si>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</si>
  <si>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</si>
  <si>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</si>
  <si>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</si>
  <si>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</si>
  <si>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</si>
  <si>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</si>
  <si>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</si>
  <si>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</si>
  <si>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</si>
  <si>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</si>
  <si>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</si>
  <si>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</si>
  <si>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</si>
  <si>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</si>
  <si>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</si>
  <si>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</si>
  <si>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</si>
  <si>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</si>
  <si>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</si>
  <si>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</si>
  <si>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</si>
  <si>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</si>
  <si>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</si>
  <si>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</si>
  <si>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</si>
  <si>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</si>
  <si>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</si>
  <si>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</si>
  <si>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</si>
  <si>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</si>
  <si>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</si>
  <si>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</si>
  <si>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</si>
  <si>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</si>
  <si>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</si>
  <si>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</si>
  <si>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</si>
  <si>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</si>
  <si>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</si>
  <si>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</si>
  <si>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</si>
  <si>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</si>
  <si>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</si>
  <si>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</si>
  <si>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</si>
  <si>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</si>
  <si>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</si>
  <si>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</si>
  <si>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</si>
  <si>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</si>
  <si>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</si>
  <si>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</si>
  <si>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</si>
  <si>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</si>
  <si>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</si>
  <si>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</si>
  <si>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</si>
  <si>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</si>
  <si>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</si>
  <si>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</si>
  <si>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</si>
  <si>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</si>
  <si>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</si>
  <si>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</si>
  <si>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</si>
  <si>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</si>
  <si>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</si>
  <si>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</si>
  <si>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</si>
  <si>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</si>
  <si>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</si>
  <si>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</si>
  <si>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</si>
  <si>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</si>
  <si>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</si>
  <si>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</si>
  <si>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</si>
  <si>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</si>
  <si>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</si>
  <si>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</si>
  <si>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</si>
  <si>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</si>
  <si>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</si>
  <si>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</si>
  <si>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</si>
  <si>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</si>
  <si>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</si>
  <si>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</si>
  <si>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</si>
  <si>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</si>
  <si>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</si>
  <si>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</si>
  <si>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</si>
  <si>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</si>
  <si>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</si>
  <si>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</si>
  <si>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</si>
  <si>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</si>
  <si>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</si>
  <si>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</si>
  <si>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</si>
  <si>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</si>
  <si>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</si>
  <si>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</si>
  <si>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</si>
  <si>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</si>
  <si>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</si>
  <si>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</si>
  <si>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</si>
  <si>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</si>
  <si>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</si>
  <si>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</si>
  <si>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</si>
  <si>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</si>
  <si>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</si>
  <si>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</si>
  <si>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</si>
  <si>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</si>
  <si>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</si>
  <si>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</si>
  <si>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</si>
  <si>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</si>
  <si>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</si>
  <si>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</si>
  <si>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</si>
  <si>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</si>
  <si>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</si>
  <si>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</si>
  <si>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</si>
  <si>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</si>
  <si>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</si>
  <si>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</si>
  <si>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</si>
  <si>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</si>
  <si>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</si>
  <si>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</si>
  <si>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</si>
  <si>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</si>
  <si>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</si>
  <si>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</si>
  <si>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</si>
  <si>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</si>
  <si>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</si>
  <si>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</si>
  <si>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</si>
  <si>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</si>
  <si>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</si>
  <si>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</si>
  <si>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</si>
  <si>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</si>
  <si>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</si>
  <si>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</si>
  <si>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</si>
  <si>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</si>
  <si>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</si>
  <si>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</si>
  <si>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</si>
  <si>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</si>
  <si>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</si>
  <si>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</si>
  <si>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</si>
  <si>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</si>
  <si>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</si>
  <si>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</si>
  <si>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</si>
  <si>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</si>
  <si>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</si>
  <si>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</si>
  <si>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</si>
  <si>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</si>
  <si>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</si>
  <si>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</si>
  <si>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</si>
  <si>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</si>
  <si>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</si>
  <si>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</si>
  <si>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</si>
  <si>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</si>
  <si>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</si>
  <si>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</si>
  <si>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</si>
  <si>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</si>
  <si>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</si>
  <si>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</si>
  <si>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</si>
  <si>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</si>
  <si>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</si>
  <si>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</si>
  <si>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</si>
  <si>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</si>
  <si>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</si>
  <si>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</si>
  <si>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</si>
  <si>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</si>
  <si>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</si>
  <si>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</si>
  <si>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</si>
  <si>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</si>
  <si>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</si>
  <si>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</si>
  <si>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</si>
  <si>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</si>
  <si>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</si>
  <si>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</si>
  <si>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</si>
  <si>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</si>
  <si>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</si>
  <si>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</si>
  <si>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</si>
  <si>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</si>
  <si>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</si>
  <si>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</si>
  <si>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</si>
  <si>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</si>
  <si>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</si>
  <si>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</si>
  <si>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</si>
  <si>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</si>
  <si>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</si>
  <si>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</si>
  <si>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</si>
  <si>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</si>
  <si>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</si>
  <si>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</si>
  <si>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</si>
  <si>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</si>
  <si>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</si>
  <si>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</si>
  <si>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</si>
  <si>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</si>
  <si>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</si>
  <si>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</si>
  <si>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</si>
  <si>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</si>
  <si>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</si>
  <si>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</si>
  <si>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</si>
  <si>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</si>
  <si>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</si>
  <si>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</si>
  <si>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</si>
  <si>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</si>
  <si>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</si>
  <si>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</si>
  <si>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</si>
  <si>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</si>
  <si>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</si>
  <si>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</si>
  <si>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</si>
  <si>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</si>
  <si>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</si>
  <si>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</si>
  <si>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</si>
  <si>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</si>
  <si>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</si>
  <si>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</si>
  <si>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</si>
  <si>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</si>
  <si>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</si>
  <si>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</si>
  <si>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</si>
  <si>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</si>
  <si>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</si>
  <si>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</si>
  <si>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</si>
  <si>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</si>
  <si>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</si>
  <si>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</si>
  <si>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</si>
  <si>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</si>
  <si>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</si>
  <si>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</si>
  <si>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</si>
  <si>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</si>
  <si>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</si>
  <si>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</si>
  <si>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</si>
  <si>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</si>
  <si>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</si>
  <si>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</si>
  <si>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</si>
  <si>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</si>
  <si>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</si>
  <si>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</si>
  <si>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</si>
  <si>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</si>
  <si>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</si>
  <si>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</si>
  <si>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</si>
  <si>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</si>
  <si>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</si>
  <si>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</si>
  <si>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</si>
  <si>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</si>
  <si>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</si>
  <si>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</si>
  <si>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</si>
  <si>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</si>
  <si>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</si>
  <si>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</si>
  <si>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</si>
  <si>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</si>
  <si>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</si>
  <si>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</si>
  <si>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</si>
  <si>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</si>
  <si>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</si>
  <si>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</si>
  <si>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</si>
  <si>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</si>
  <si>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</si>
  <si>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</si>
  <si>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</si>
  <si>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</si>
  <si>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</si>
  <si>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</si>
  <si>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</si>
  <si>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</si>
  <si>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</si>
  <si>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</si>
  <si>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</si>
  <si>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</si>
  <si>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</si>
  <si>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</si>
  <si>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</si>
  <si>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</si>
  <si>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</si>
  <si>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</si>
  <si>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</si>
  <si>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</si>
  <si>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</si>
  <si>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</si>
  <si>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</si>
  <si>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</si>
  <si>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</si>
  <si>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</si>
  <si>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</si>
  <si>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</si>
  <si>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</si>
  <si>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</si>
  <si>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</si>
  <si>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</si>
  <si>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</si>
  <si>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</si>
  <si>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</si>
  <si>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</si>
  <si>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</si>
  <si>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</si>
  <si>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</si>
  <si>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</si>
  <si>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</si>
  <si>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</si>
  <si>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</si>
  <si>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</si>
  <si>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</si>
  <si>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</si>
  <si>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</si>
  <si>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</si>
  <si>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</si>
  <si>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</si>
  <si>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</si>
  <si>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</si>
  <si>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</si>
  <si>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</si>
  <si>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</si>
  <si>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</si>
  <si>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</si>
  <si>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</si>
  <si>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</si>
  <si>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</si>
  <si>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</si>
  <si>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</si>
  <si>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</si>
  <si>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</si>
  <si>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</si>
  <si>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</si>
  <si>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</si>
  <si>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</si>
  <si>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</si>
  <si>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</si>
  <si>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</si>
  <si>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</si>
  <si>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</si>
  <si>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</si>
  <si>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</si>
  <si>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</si>
  <si>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</si>
  <si>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</si>
  <si>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</si>
  <si>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</si>
  <si>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</si>
  <si>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</si>
  <si>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</si>
  <si>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</si>
  <si>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</si>
  <si>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</si>
  <si>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</si>
  <si>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</si>
  <si>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</si>
  <si>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</si>
  <si>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</si>
  <si>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</si>
  <si>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</si>
  <si>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</si>
  <si>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</si>
  <si>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</si>
  <si>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</si>
  <si>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</si>
  <si>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</si>
  <si>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</si>
  <si>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</si>
  <si>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</si>
  <si>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</si>
  <si>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</si>
  <si>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</si>
  <si>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</si>
  <si>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</si>
  <si>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</si>
  <si>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</si>
  <si>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</si>
  <si>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</si>
  <si>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</si>
  <si>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</si>
  <si>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</si>
  <si>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</si>
  <si>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</si>
  <si>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</si>
  <si>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</si>
  <si>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</si>
  <si>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</si>
  <si>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</si>
  <si>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</si>
  <si>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</si>
  <si>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</si>
  <si>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</si>
  <si>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</si>
  <si>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</si>
  <si>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</si>
  <si>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</si>
  <si>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</si>
  <si>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</si>
  <si>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</si>
  <si>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</si>
  <si>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</si>
  <si>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</si>
  <si>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</si>
  <si>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</si>
  <si>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</si>
  <si>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</si>
  <si>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</si>
  <si>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</si>
  <si>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</si>
  <si>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</si>
  <si>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</si>
  <si>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</si>
  <si>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</si>
  <si>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</si>
  <si>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</si>
  <si>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</si>
  <si>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</si>
  <si>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</si>
  <si>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</si>
  <si>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</si>
  <si>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</si>
  <si>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</si>
  <si>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</si>
  <si>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</si>
  <si>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</si>
  <si>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</si>
  <si>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</si>
  <si>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</si>
  <si>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</si>
  <si>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</si>
  <si>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</si>
  <si>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</si>
  <si>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</si>
  <si>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</si>
  <si>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</si>
  <si>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</si>
  <si>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</si>
  <si>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</si>
  <si>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</si>
  <si>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</si>
  <si>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</si>
  <si>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</si>
  <si>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</si>
  <si>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</si>
  <si>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</si>
  <si>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</si>
  <si>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</si>
  <si>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</si>
  <si>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</si>
  <si>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</si>
  <si>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</si>
  <si>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</si>
  <si>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</si>
  <si>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</si>
  <si>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</si>
  <si>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</si>
  <si>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</si>
  <si>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</si>
  <si>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</si>
  <si>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</si>
  <si>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</si>
  <si>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</si>
  <si>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</si>
  <si>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</si>
  <si>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</si>
  <si>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</si>
  <si>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</si>
  <si>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</si>
  <si>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</si>
  <si>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</si>
  <si>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</si>
  <si>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</si>
  <si>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</si>
  <si>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</si>
  <si>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</si>
  <si>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</si>
  <si>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</si>
  <si>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</si>
  <si>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</si>
  <si>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</si>
  <si>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</si>
  <si>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</si>
  <si>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</si>
  <si>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</si>
  <si>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</si>
  <si>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</si>
  <si>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</si>
  <si>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</si>
  <si>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</si>
  <si>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</si>
  <si>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</si>
  <si>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</si>
  <si>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</si>
  <si>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</si>
  <si>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</si>
  <si>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</si>
  <si>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</si>
  <si>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</si>
  <si>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</si>
  <si>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</si>
  <si>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</si>
  <si>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</si>
  <si>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</si>
  <si>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</si>
  <si>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</si>
  <si>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</si>
  <si>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</si>
  <si>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</si>
  <si>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</si>
  <si>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</si>
  <si>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</si>
  <si>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</si>
  <si>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</si>
  <si>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</si>
  <si>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</si>
  <si>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</si>
  <si>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</si>
  <si>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</si>
  <si>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</si>
  <si>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</si>
  <si>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</si>
  <si>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</si>
  <si>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</si>
  <si>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</si>
  <si>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</si>
  <si>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</si>
  <si>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</si>
  <si>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</si>
  <si>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</si>
  <si>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</si>
  <si>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</si>
  <si>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</si>
  <si>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</si>
  <si>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</si>
  <si>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</si>
  <si>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</si>
  <si>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</si>
  <si>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</si>
  <si>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</si>
  <si>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</si>
  <si>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</si>
  <si>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</si>
  <si>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</si>
  <si>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</si>
  <si>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</si>
  <si>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</si>
  <si>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</si>
  <si>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</si>
  <si>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</si>
  <si>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</si>
  <si>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</si>
  <si>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</si>
  <si>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</si>
  <si>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</si>
  <si>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</si>
  <si>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</si>
  <si>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</si>
  <si>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</si>
  <si>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</si>
  <si>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</si>
  <si>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</si>
  <si>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</si>
  <si>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</si>
  <si>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</si>
  <si>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</si>
  <si>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</si>
  <si>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</si>
  <si>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</si>
  <si>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</si>
  <si>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</si>
  <si>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</si>
  <si>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</si>
  <si>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</si>
  <si>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</si>
  <si>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</si>
  <si>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</si>
  <si>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</si>
  <si>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</si>
  <si>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</si>
  <si>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</si>
  <si>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</si>
  <si>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</si>
  <si>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</si>
  <si>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</si>
  <si>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</si>
  <si>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</si>
  <si>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</si>
  <si>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</si>
  <si>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</si>
  <si>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</si>
  <si>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</si>
  <si>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</si>
  <si>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</si>
  <si>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</si>
  <si>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</si>
  <si>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</si>
  <si>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</si>
  <si>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</si>
  <si>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</si>
  <si>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</si>
  <si>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</si>
  <si>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</si>
  <si>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</si>
  <si>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</si>
  <si>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</si>
  <si>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</si>
  <si>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</si>
  <si>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</si>
  <si>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</si>
  <si>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</si>
  <si>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</si>
  <si>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</si>
  <si>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</si>
  <si>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</si>
  <si>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</si>
  <si>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</si>
  <si>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</si>
  <si>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</si>
  <si>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</si>
  <si>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</si>
  <si>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</si>
  <si>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</si>
  <si>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</si>
  <si>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</si>
  <si>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</si>
  <si>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</si>
  <si>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</si>
  <si>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</si>
  <si>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</si>
  <si>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</si>
  <si>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</si>
  <si>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</si>
  <si>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</si>
  <si>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</si>
  <si>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</si>
  <si>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</si>
  <si>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</si>
  <si>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</si>
  <si>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</si>
  <si>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</si>
  <si>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</si>
  <si>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</si>
  <si>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</si>
  <si>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</si>
  <si>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</si>
  <si>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</si>
  <si>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</si>
  <si>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</si>
  <si>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</si>
  <si>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</si>
  <si>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</si>
  <si>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</si>
  <si>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</si>
  <si>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</si>
  <si>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</si>
  <si>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</si>
  <si>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</si>
  <si>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</si>
  <si>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</si>
  <si>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</si>
  <si>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</si>
  <si>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</si>
  <si>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</si>
  <si>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</si>
  <si>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</si>
  <si>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</si>
  <si>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</si>
  <si>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</si>
  <si>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</si>
  <si>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</si>
  <si>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</si>
  <si>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</si>
  <si>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</si>
  <si>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</si>
  <si>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</si>
  <si>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</si>
  <si>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</si>
  <si>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</si>
  <si>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</si>
  <si>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</si>
  <si>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</si>
  <si>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</si>
  <si>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</si>
  <si>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</si>
  <si>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</si>
  <si>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</si>
  <si>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</si>
  <si>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</si>
  <si>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</si>
  <si>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</si>
  <si>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</si>
  <si>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</si>
  <si>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</si>
  <si>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</si>
  <si>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</si>
  <si>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</si>
  <si>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</si>
  <si>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</si>
  <si>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</si>
  <si>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</si>
  <si>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</si>
  <si>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</si>
  <si>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</si>
  <si>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</si>
  <si>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</si>
  <si>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</si>
  <si>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</si>
  <si>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</si>
  <si>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</si>
  <si>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</si>
  <si>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</si>
  <si>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</si>
  <si>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</si>
  <si>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</si>
  <si>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</si>
  <si>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</si>
  <si>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</si>
  <si>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</si>
  <si>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</si>
  <si>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</si>
  <si>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</si>
  <si>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</si>
  <si>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</si>
  <si>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</si>
  <si>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</si>
  <si>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</si>
  <si>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</si>
  <si>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</si>
  <si>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</si>
  <si>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</si>
  <si>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</si>
  <si>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</si>
  <si>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</si>
  <si>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</si>
  <si>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</si>
  <si>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</si>
  <si>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</si>
  <si>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</si>
  <si>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</si>
  <si>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</si>
  <si>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</si>
  <si>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</si>
  <si>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</si>
  <si>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</si>
  <si>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</si>
  <si>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</si>
  <si>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</si>
  <si>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</si>
  <si>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</si>
  <si>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</si>
  <si>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</si>
  <si>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</si>
  <si>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</si>
  <si>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</si>
  <si>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</si>
  <si>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</si>
  <si>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</si>
  <si>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</si>
  <si>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</si>
  <si>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</si>
  <si>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</si>
  <si>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</si>
  <si>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</si>
  <si>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</si>
  <si>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</si>
  <si>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</si>
  <si>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</si>
  <si>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</si>
  <si>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</si>
  <si>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</si>
  <si>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</si>
  <si>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</si>
  <si>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</si>
  <si>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</si>
  <si>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</si>
  <si>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</si>
  <si>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</si>
  <si>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</si>
  <si>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</si>
  <si>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</si>
  <si>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</si>
  <si>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</si>
  <si>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</si>
  <si>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</si>
  <si>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</si>
  <si>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</si>
  <si>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</si>
  <si>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</si>
  <si>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</si>
  <si>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</si>
  <si>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</si>
  <si>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</si>
  <si>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</si>
  <si>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</si>
  <si>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</si>
  <si>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</si>
  <si>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</si>
  <si>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</si>
  <si>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</si>
  <si>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</si>
  <si>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</si>
  <si>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</si>
  <si>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</si>
  <si>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</si>
  <si>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</si>
  <si>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</si>
  <si>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</si>
  <si>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</si>
  <si>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</si>
  <si>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</si>
  <si>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</si>
  <si>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</si>
  <si>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</si>
  <si>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</si>
  <si>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</si>
  <si>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</si>
  <si>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</si>
  <si>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</si>
  <si>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</si>
  <si>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</si>
  <si>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</si>
  <si>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</si>
  <si>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</si>
  <si>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</si>
  <si>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</si>
  <si>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</si>
  <si>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</si>
  <si>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</si>
  <si>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</si>
  <si>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</si>
  <si>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</si>
  <si>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</si>
  <si>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</si>
  <si>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</si>
  <si>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</si>
  <si>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</si>
  <si>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</si>
  <si>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</si>
  <si>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</si>
  <si>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</si>
  <si>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</si>
  <si>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</si>
  <si>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</si>
  <si>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</si>
  <si>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</si>
  <si>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</si>
  <si>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</si>
  <si>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</si>
  <si>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</si>
  <si>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</si>
  <si>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</si>
  <si>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</si>
  <si>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</si>
  <si>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</si>
  <si>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</si>
  <si>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</si>
  <si>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</si>
  <si>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</si>
  <si>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</si>
  <si>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</si>
  <si>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</si>
  <si>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</si>
  <si>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</si>
  <si>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</si>
  <si>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</si>
  <si>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</si>
  <si>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</si>
  <si>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</si>
  <si>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</si>
  <si>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</si>
  <si>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</si>
  <si>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</si>
  <si>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</si>
  <si>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</si>
  <si>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</si>
  <si>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</si>
  <si>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</si>
  <si>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</si>
  <si>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</si>
  <si>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</si>
  <si>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</si>
  <si>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</si>
  <si>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</si>
  <si>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</si>
  <si>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</si>
  <si>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</si>
  <si>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</si>
  <si>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</si>
  <si>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</si>
  <si>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</si>
  <si>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</si>
  <si>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</si>
  <si>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</si>
  <si>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</si>
  <si>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</si>
  <si>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</si>
  <si>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</si>
  <si>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</si>
  <si>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</si>
  <si>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</si>
  <si>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</si>
  <si>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</si>
  <si>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</si>
  <si>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</si>
  <si>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</si>
  <si>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</si>
  <si>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</si>
  <si>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</si>
  <si>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</si>
  <si>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</si>
  <si>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</si>
  <si>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</si>
  <si>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</si>
  <si>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</si>
  <si>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</si>
  <si>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</si>
  <si>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</si>
  <si>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</si>
  <si>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</si>
  <si>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</si>
  <si>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</si>
  <si>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</si>
  <si>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</si>
  <si>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</si>
  <si>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</si>
  <si>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</si>
  <si>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</si>
  <si>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</si>
  <si>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</si>
  <si>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</si>
  <si>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</si>
  <si>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</si>
  <si>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</si>
  <si>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</si>
  <si>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</si>
  <si>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</si>
  <si>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</si>
  <si>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</si>
  <si>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</si>
  <si>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</si>
  <si>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</si>
  <si>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</si>
  <si>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</si>
  <si>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</si>
  <si>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</si>
  <si>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</si>
  <si>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</si>
  <si>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</si>
  <si>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</si>
  <si>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</si>
  <si>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</si>
  <si>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</si>
  <si>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</si>
  <si>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</si>
  <si>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</si>
  <si>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</si>
  <si>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</si>
  <si>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</si>
  <si>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</si>
  <si>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</si>
  <si>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</si>
  <si>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</si>
  <si>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</si>
  <si>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</si>
  <si>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</si>
  <si>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</si>
  <si>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</si>
  <si>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</si>
  <si>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</si>
  <si>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</si>
  <si>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</si>
  <si>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</si>
  <si>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</si>
  <si>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</si>
  <si>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</si>
  <si>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</si>
  <si>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</si>
  <si>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</si>
  <si>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</si>
  <si>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</si>
  <si>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</si>
  <si>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</si>
  <si>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</si>
  <si>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</si>
  <si>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</si>
  <si>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</si>
  <si>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</si>
  <si>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</si>
  <si>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</si>
  <si>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</si>
  <si>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</si>
  <si>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</si>
  <si>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</si>
  <si>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</si>
  <si>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</si>
  <si>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</si>
  <si>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</si>
  <si>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</si>
  <si>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</si>
  <si>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</si>
  <si>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</si>
  <si>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</si>
  <si>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</si>
  <si>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</si>
  <si>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</si>
  <si>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</si>
  <si>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</si>
  <si>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</si>
  <si>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</si>
  <si>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</si>
  <si>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</si>
  <si>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</si>
  <si>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</si>
  <si>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</si>
  <si>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</si>
  <si>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</si>
  <si>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</si>
  <si>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</si>
  <si>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</si>
  <si>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</si>
  <si>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</si>
  <si>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</si>
  <si>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</si>
  <si>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</si>
  <si>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</si>
  <si>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</si>
  <si>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</si>
  <si>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</si>
  <si>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</si>
  <si>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</si>
  <si>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</si>
  <si>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</si>
  <si>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</si>
  <si>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</si>
  <si>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</si>
  <si>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</si>
  <si>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</si>
  <si>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</si>
  <si>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</si>
  <si>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</si>
  <si>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</si>
  <si>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</si>
  <si>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</si>
  <si>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</si>
  <si>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</si>
  <si>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</si>
  <si>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</si>
  <si>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</si>
  <si>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</si>
  <si>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</si>
  <si>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</si>
  <si>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</si>
  <si>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</si>
  <si>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</si>
  <si>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</si>
  <si>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</si>
  <si>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</si>
  <si>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</si>
  <si>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</si>
  <si>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</si>
  <si>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</si>
  <si>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</si>
  <si>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</si>
  <si>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</si>
  <si>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</si>
  <si>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</si>
  <si>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</si>
  <si>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</si>
  <si>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</si>
  <si>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</si>
  <si>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</si>
  <si>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</si>
  <si>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</si>
  <si>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</si>
  <si>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</si>
  <si>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</si>
  <si>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</si>
  <si>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</si>
  <si>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</si>
  <si>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</si>
  <si>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</si>
  <si>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</si>
  <si>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</si>
  <si>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</si>
  <si>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</si>
  <si>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</si>
  <si>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</si>
  <si>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</si>
  <si>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</si>
  <si>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</si>
  <si>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</si>
  <si>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</si>
  <si>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</si>
  <si>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</si>
  <si>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</si>
  <si>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</si>
  <si>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</si>
  <si>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</si>
  <si>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</si>
  <si>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</si>
  <si>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</si>
  <si>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</si>
  <si>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</si>
  <si>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</si>
  <si>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</si>
  <si>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</si>
  <si>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</si>
  <si>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</si>
  <si>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</si>
  <si>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</si>
  <si>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</si>
  <si>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</si>
  <si>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</si>
  <si>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</si>
  <si>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</si>
  <si>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</si>
  <si>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</si>
  <si>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</si>
  <si>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</si>
  <si>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</si>
  <si>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</si>
  <si>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</si>
  <si>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</si>
  <si>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</si>
  <si>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</si>
  <si>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</si>
  <si>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</si>
  <si>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</si>
  <si>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</si>
  <si>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</si>
  <si>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</si>
  <si>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</si>
  <si>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</si>
  <si>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</si>
  <si>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</si>
  <si>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</si>
  <si>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</si>
  <si>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</si>
  <si>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</si>
  <si>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</si>
  <si>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</si>
  <si>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</si>
  <si>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</si>
  <si>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</si>
  <si>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</si>
  <si>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</si>
  <si>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</si>
  <si>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</si>
  <si>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</si>
  <si>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</si>
  <si>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</si>
  <si>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</si>
  <si>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</si>
  <si>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</si>
  <si>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</si>
  <si>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</si>
  <si>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</si>
  <si>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</si>
  <si>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</si>
  <si>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</si>
  <si>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</si>
  <si>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</si>
  <si>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</si>
  <si>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</si>
  <si>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</si>
  <si>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</si>
  <si>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</si>
  <si>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</si>
  <si>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</si>
  <si>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</si>
  <si>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</si>
  <si>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</si>
  <si>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</si>
  <si>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</si>
  <si>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</si>
  <si>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</si>
  <si>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</si>
  <si>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</si>
  <si>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</si>
  <si>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</si>
  <si>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</si>
  <si>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</si>
  <si>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</si>
  <si>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</si>
  <si>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</si>
  <si>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</si>
  <si>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</si>
  <si>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</si>
  <si>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</si>
  <si>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</si>
  <si>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</si>
  <si>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</si>
  <si>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</si>
  <si>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</si>
  <si>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</si>
  <si>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</si>
  <si>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</si>
  <si>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</si>
  <si>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</si>
  <si>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</si>
  <si>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</si>
  <si>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</si>
  <si>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</si>
  <si>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</si>
  <si>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</si>
  <si>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</si>
  <si>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</si>
  <si>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</si>
  <si>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</si>
  <si>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</si>
  <si>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</si>
  <si>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</si>
  <si>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</si>
  <si>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</si>
  <si>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</si>
  <si>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</si>
  <si>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</si>
  <si>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</si>
  <si>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</si>
  <si>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</si>
  <si>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</si>
  <si>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</si>
  <si>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</si>
  <si>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</si>
  <si>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</si>
  <si>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</si>
  <si>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</si>
  <si>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</si>
  <si>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</si>
  <si>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</si>
  <si>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</si>
  <si>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</si>
  <si>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</si>
  <si>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</si>
  <si>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</si>
  <si>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</si>
  <si>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</si>
  <si>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</si>
  <si>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</si>
  <si>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</si>
  <si>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</si>
  <si>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</si>
  <si>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</si>
  <si>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</si>
  <si>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</si>
  <si>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</si>
  <si>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</si>
  <si>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</si>
  <si>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</si>
  <si>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</si>
  <si>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</si>
  <si>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</si>
  <si>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</si>
  <si>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</si>
  <si>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</si>
  <si>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</si>
  <si>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</si>
  <si>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</si>
  <si>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</si>
  <si>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</si>
  <si>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</si>
  <si>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</si>
  <si>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</si>
  <si>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</si>
  <si>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</si>
  <si>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</si>
  <si>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</si>
  <si>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</si>
  <si>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</si>
  <si>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</si>
  <si>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</si>
  <si>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</si>
  <si>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</si>
  <si>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</si>
  <si>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</si>
  <si>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</si>
  <si>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</si>
  <si>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</si>
  <si>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</si>
  <si>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</si>
  <si>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</si>
  <si>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</si>
  <si>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</si>
  <si>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</si>
  <si>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</si>
  <si>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</si>
  <si>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</si>
  <si>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</si>
  <si>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</si>
  <si>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</si>
  <si>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</si>
  <si>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</si>
  <si>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</si>
  <si>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</si>
  <si>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</si>
  <si>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</si>
  <si>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</si>
  <si>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</si>
  <si>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</si>
  <si>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</si>
  <si>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</si>
  <si>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</si>
  <si>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</si>
  <si>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</si>
  <si>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</si>
  <si>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</si>
  <si>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</si>
  <si>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</si>
  <si>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</si>
  <si>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</si>
  <si>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</si>
  <si>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</si>
  <si>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</si>
  <si>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</si>
  <si>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</si>
  <si>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</si>
  <si>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</si>
  <si>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</si>
  <si>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</si>
  <si>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</si>
  <si>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</si>
  <si>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</si>
  <si>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</si>
  <si>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</si>
  <si>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</si>
  <si>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</si>
  <si>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</si>
  <si>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</si>
  <si>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</si>
  <si>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</si>
  <si>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</si>
  <si>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</si>
  <si>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</si>
  <si>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</si>
  <si>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</si>
  <si>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</si>
  <si>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</si>
  <si>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</si>
  <si>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</si>
  <si>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</si>
  <si>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</si>
  <si>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</si>
  <si>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</si>
  <si>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</si>
  <si>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</si>
  <si>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</si>
  <si>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</si>
  <si>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</si>
  <si>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</si>
  <si>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</si>
  <si>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</si>
  <si>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</si>
  <si>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</si>
  <si>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</si>
  <si>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</si>
  <si>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</si>
  <si>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</si>
  <si>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</si>
  <si>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</si>
  <si>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</si>
  <si>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</si>
  <si>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</si>
  <si>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</si>
  <si>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</si>
  <si>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</si>
  <si>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</si>
  <si>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</si>
  <si>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</si>
  <si>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</si>
  <si>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</si>
  <si>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</si>
  <si>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</si>
  <si>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</si>
  <si>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</si>
  <si>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</si>
  <si>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</si>
  <si>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</si>
  <si>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</si>
  <si>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</si>
  <si>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</si>
  <si>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</si>
  <si>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</si>
  <si>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</si>
  <si>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</si>
  <si>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</si>
  <si>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</si>
  <si>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</si>
  <si>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</si>
  <si>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</si>
  <si>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</si>
  <si>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</si>
  <si>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</si>
  <si>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</si>
  <si>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</si>
  <si>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</si>
  <si>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</si>
  <si>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</si>
  <si>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</si>
  <si>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</si>
  <si>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</si>
  <si>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</si>
  <si>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</si>
  <si>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</si>
  <si>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</si>
  <si>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</si>
  <si>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</si>
  <si>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</si>
  <si>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</si>
  <si>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</si>
  <si>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</si>
  <si>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</si>
  <si>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</si>
  <si>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</si>
  <si>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</si>
  <si>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</si>
  <si>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</si>
  <si>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</si>
  <si>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</si>
  <si>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</si>
  <si>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</si>
  <si>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</si>
  <si>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</si>
  <si>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</si>
  <si>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</si>
  <si>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</si>
  <si>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</si>
  <si>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</si>
  <si>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</si>
  <si>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</si>
  <si>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</si>
  <si>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</si>
  <si>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</si>
  <si>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</si>
  <si>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</si>
  <si>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</si>
  <si>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</si>
  <si>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</si>
  <si>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</si>
  <si>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</si>
  <si>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</si>
  <si>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</si>
  <si>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</si>
  <si>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</si>
  <si>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</si>
  <si>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</si>
  <si>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</si>
  <si>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</si>
  <si>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</si>
  <si>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</si>
  <si>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</si>
  <si>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</si>
  <si>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</si>
  <si>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</si>
  <si>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</si>
  <si>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</si>
  <si>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</si>
  <si>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</si>
  <si>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</si>
  <si>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</si>
  <si>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</si>
  <si>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</si>
  <si>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</si>
  <si>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</si>
  <si>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</si>
  <si>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</si>
  <si>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</si>
  <si>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</si>
  <si>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</si>
  <si>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</si>
  <si>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</si>
  <si>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</si>
  <si>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</si>
  <si>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</si>
  <si>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</si>
  <si>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</si>
  <si>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</si>
  <si>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</si>
  <si>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</si>
  <si>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</si>
  <si>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</si>
  <si>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</si>
  <si>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</si>
  <si>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</si>
  <si>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</si>
  <si>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</si>
  <si>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</si>
  <si>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</si>
  <si>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</si>
  <si>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</si>
  <si>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</si>
  <si>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</si>
  <si>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</si>
  <si>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</si>
  <si>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</si>
  <si>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</si>
  <si>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</si>
  <si>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</si>
  <si>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</si>
  <si>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</si>
  <si>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</si>
  <si>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</si>
  <si>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</si>
  <si>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</si>
  <si>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</si>
  <si>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</si>
  <si>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</si>
  <si>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</si>
  <si>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</si>
  <si>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</si>
  <si>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</si>
  <si>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</si>
  <si>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</si>
  <si>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</si>
  <si>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</si>
  <si>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</si>
  <si>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</si>
  <si>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</si>
  <si>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</si>
  <si>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</si>
  <si>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</si>
  <si>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</si>
  <si>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</si>
  <si>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</si>
  <si>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</si>
  <si>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</si>
  <si>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</si>
  <si>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</si>
  <si>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</si>
  <si>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</si>
  <si>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</si>
  <si>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</si>
  <si>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</si>
  <si>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</si>
  <si>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</si>
  <si>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</si>
  <si>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</si>
  <si>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</si>
  <si>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</si>
  <si>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</si>
  <si>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</si>
  <si>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</si>
  <si>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</si>
  <si>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</si>
  <si>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</si>
  <si>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</si>
  <si>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</si>
  <si>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</si>
  <si>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</si>
  <si>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</si>
  <si>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</si>
  <si>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</si>
  <si>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</si>
  <si>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</si>
  <si>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</si>
  <si>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</si>
  <si>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</si>
  <si>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</si>
  <si>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</si>
  <si>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</si>
  <si>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</si>
  <si>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</si>
  <si>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</si>
  <si>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</si>
  <si>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</si>
  <si>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</si>
  <si>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</si>
  <si>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</si>
  <si>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</si>
  <si>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</si>
  <si>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</si>
  <si>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</si>
  <si>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</si>
  <si>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</si>
  <si>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</si>
  <si>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</si>
  <si>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</si>
  <si>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</si>
  <si>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</si>
  <si>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</si>
  <si>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</si>
  <si>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</si>
  <si>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</si>
  <si>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</si>
  <si>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</si>
  <si>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</si>
  <si>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</si>
  <si>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</si>
  <si>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</si>
  <si>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</si>
  <si>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</si>
  <si>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</si>
  <si>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</si>
  <si>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</si>
  <si>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</si>
  <si>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</si>
  <si>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</si>
  <si>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</si>
  <si>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</si>
  <si>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</si>
  <si>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</si>
  <si>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</si>
  <si>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</si>
  <si>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</si>
  <si>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</si>
  <si>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</si>
  <si>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</si>
  <si>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</si>
  <si>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</si>
  <si>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</si>
  <si>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</si>
  <si>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</si>
  <si>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</si>
  <si>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</si>
  <si>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</si>
  <si>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</si>
  <si>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</si>
  <si>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</si>
  <si>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</si>
  <si>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</si>
  <si>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</si>
  <si>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</si>
  <si>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</si>
  <si>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</si>
  <si>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</si>
  <si>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</si>
  <si>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</si>
  <si>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</si>
  <si>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</si>
  <si>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</si>
  <si>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</si>
  <si>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</si>
  <si>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</si>
  <si>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</si>
  <si>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</si>
  <si>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</si>
  <si>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</si>
  <si>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</si>
  <si>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</si>
  <si>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</si>
  <si>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</si>
  <si>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</si>
  <si>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</si>
  <si>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</si>
  <si>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</si>
  <si>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</si>
  <si>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</si>
  <si>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</si>
  <si>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</si>
  <si>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</si>
  <si>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</si>
  <si>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</si>
  <si>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</si>
  <si>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</si>
  <si>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</si>
  <si>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</si>
  <si>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</si>
  <si>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</si>
  <si>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</si>
  <si>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</si>
  <si>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</si>
  <si>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</si>
  <si>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</si>
  <si>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</si>
  <si>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</si>
  <si>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</si>
  <si>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</si>
  <si>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</si>
  <si>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</si>
  <si>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</si>
  <si>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</si>
  <si>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</si>
  <si>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</si>
  <si>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</si>
  <si>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</si>
  <si>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</si>
  <si>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</si>
  <si>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</si>
  <si>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</si>
  <si>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</si>
  <si>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</si>
  <si>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</si>
  <si>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</si>
  <si>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</si>
  <si>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</si>
  <si>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</si>
  <si>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</si>
  <si>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</si>
  <si>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</si>
  <si>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</si>
  <si>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</si>
  <si>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</si>
  <si>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</si>
  <si>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</si>
  <si>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</si>
  <si>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</si>
  <si>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</si>
  <si>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</si>
  <si>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</si>
  <si>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</si>
  <si>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</si>
  <si>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</si>
  <si>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</si>
  <si>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</si>
  <si>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</si>
  <si>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</si>
  <si>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</si>
  <si>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</si>
  <si>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</si>
  <si>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</si>
  <si>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</si>
  <si>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</si>
  <si>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</si>
  <si>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</si>
  <si>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</si>
  <si>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</si>
  <si>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</si>
  <si>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</si>
  <si>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</si>
  <si>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</si>
  <si>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</si>
  <si>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</si>
  <si>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</si>
  <si>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</si>
  <si>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</si>
  <si>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</si>
  <si>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</si>
  <si>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</si>
  <si>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</si>
  <si>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</si>
  <si>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</si>
  <si>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</si>
  <si>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</si>
  <si>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</si>
  <si>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</si>
  <si>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</si>
  <si>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</si>
  <si>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</si>
  <si>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</si>
  <si>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</si>
  <si>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</si>
  <si>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</si>
  <si>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</si>
  <si>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</si>
  <si>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</si>
  <si>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</si>
  <si>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</si>
  <si>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</si>
  <si>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</si>
  <si>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</si>
  <si>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</si>
  <si>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</si>
  <si>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</si>
  <si>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</si>
  <si>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</si>
  <si>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</si>
  <si>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</si>
  <si>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</si>
  <si>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</si>
  <si>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</si>
  <si>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</si>
  <si>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</si>
  <si>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</si>
  <si>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</si>
  <si>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</si>
  <si>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</si>
  <si>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</si>
  <si>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</si>
  <si>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</si>
  <si>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</si>
  <si>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</si>
  <si>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</si>
  <si>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</si>
  <si>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</si>
  <si>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</si>
  <si>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</si>
  <si>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</si>
  <si>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</si>
  <si>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</si>
  <si>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</si>
  <si>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</si>
  <si>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</si>
  <si>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</si>
  <si>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</si>
  <si>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</si>
  <si>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</si>
  <si>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</si>
  <si>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</si>
  <si>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</si>
  <si>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</si>
  <si>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</si>
  <si>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</si>
  <si>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</si>
  <si>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</si>
  <si>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</si>
  <si>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</si>
  <si>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</si>
  <si>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</si>
  <si>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</si>
  <si>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</si>
  <si>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</si>
  <si>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</si>
  <si>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</si>
  <si>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</si>
  <si>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</si>
  <si>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</si>
  <si>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</si>
  <si>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</si>
  <si>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</si>
  <si>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</si>
  <si>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</si>
  <si>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</si>
  <si>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</si>
  <si>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</si>
  <si>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</si>
  <si>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</si>
  <si>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</si>
  <si>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</si>
  <si>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</si>
  <si>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</si>
  <si>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</si>
  <si>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</si>
  <si>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</si>
  <si>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</si>
  <si>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</si>
  <si>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</si>
  <si>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</si>
  <si>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</si>
  <si>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</si>
  <si>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</si>
  <si>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</si>
  <si>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</si>
  <si>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</si>
  <si>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</si>
  <si>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</si>
  <si>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</si>
  <si>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</si>
  <si>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</si>
  <si>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</si>
  <si>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</si>
  <si>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</si>
  <si>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</si>
  <si>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</si>
  <si>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</si>
  <si>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</si>
  <si>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</si>
  <si>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</si>
  <si>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</si>
  <si>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</si>
  <si>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</si>
  <si>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</si>
  <si>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</si>
  <si>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</si>
  <si>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</si>
  <si>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</si>
  <si>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</si>
  <si>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</si>
  <si>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</si>
  <si>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</si>
  <si>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</si>
  <si>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</si>
  <si>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</si>
  <si>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</si>
  <si>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</si>
  <si>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</si>
  <si>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</si>
  <si>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</si>
  <si>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</si>
  <si>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</si>
  <si>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</si>
  <si>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</si>
  <si>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</si>
  <si>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</si>
  <si>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</si>
  <si>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</si>
  <si>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</si>
  <si>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</si>
  <si>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</si>
  <si>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</si>
  <si>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</si>
  <si>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</si>
  <si>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</si>
  <si>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</si>
  <si>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</si>
  <si>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</si>
  <si>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</si>
  <si>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</si>
  <si>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</si>
  <si>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</si>
  <si>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</si>
  <si>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</si>
  <si>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</si>
  <si>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</si>
  <si>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</si>
  <si>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</si>
  <si>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</si>
  <si>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</si>
  <si>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</si>
  <si>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</si>
  <si>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</si>
  <si>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</si>
  <si>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</si>
  <si>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</si>
  <si>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</si>
  <si>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</si>
  <si>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</si>
  <si>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</si>
  <si>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</si>
  <si>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</si>
  <si>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</si>
  <si>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</si>
  <si>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</si>
  <si>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</si>
  <si>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</si>
  <si>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</si>
  <si>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</si>
  <si>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</si>
  <si>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</si>
  <si>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</si>
  <si>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</si>
  <si>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</si>
  <si>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</si>
  <si>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</si>
  <si>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</si>
  <si>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</si>
  <si>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</si>
  <si>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</si>
  <si>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</si>
  <si>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</si>
  <si>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</si>
  <si>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</si>
  <si>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</si>
  <si>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</si>
  <si>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</si>
  <si>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</si>
  <si>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</si>
  <si>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</si>
  <si>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</si>
  <si>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</si>
  <si>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</si>
  <si>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</si>
  <si>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</si>
  <si>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</si>
  <si>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</si>
  <si>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</si>
  <si>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</si>
  <si>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</si>
  <si>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</si>
  <si>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</si>
  <si>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</si>
  <si>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</si>
  <si>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</si>
  <si>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</si>
  <si>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</si>
  <si>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</si>
  <si>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</si>
  <si>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</si>
  <si>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</si>
  <si>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</si>
  <si>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</si>
  <si>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</si>
  <si>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</si>
  <si>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</si>
  <si>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</si>
  <si>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</si>
  <si>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</si>
  <si>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</si>
  <si>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</si>
  <si>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</si>
  <si>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</si>
  <si>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</si>
  <si>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</si>
  <si>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</si>
  <si>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</si>
  <si>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</si>
  <si>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</si>
  <si>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</si>
  <si>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</si>
  <si>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</si>
  <si>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</si>
  <si>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</si>
  <si>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</si>
  <si>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</si>
  <si>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</si>
  <si>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</si>
  <si>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</si>
  <si>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</si>
  <si>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</si>
  <si>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</si>
  <si>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</si>
  <si>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</si>
  <si>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</si>
  <si>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</si>
  <si>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</si>
  <si>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</si>
  <si>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</si>
  <si>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</si>
  <si>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</si>
  <si>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</si>
  <si>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</si>
  <si>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</si>
  <si>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</si>
  <si>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</si>
  <si>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</si>
  <si>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</si>
  <si>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</si>
  <si>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</si>
  <si>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</si>
  <si>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</si>
  <si>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</si>
  <si>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</si>
  <si>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</si>
  <si>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</si>
  <si>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</si>
  <si>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</si>
  <si>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</si>
  <si>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</si>
  <si>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</si>
  <si>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</si>
  <si>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</si>
  <si>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</si>
  <si>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</si>
  <si>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</si>
  <si>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</si>
  <si>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</si>
  <si>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</si>
  <si>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</si>
  <si>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</si>
  <si>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</si>
  <si>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</si>
  <si>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</si>
  <si>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</si>
  <si>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</si>
  <si>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</si>
  <si>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</si>
  <si>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</si>
  <si>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</si>
  <si>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</si>
  <si>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</si>
  <si>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</si>
  <si>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</si>
  <si>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</si>
  <si>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</si>
  <si>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</si>
  <si>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</si>
  <si>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</si>
  <si>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</si>
  <si>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</si>
  <si>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</si>
  <si>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</si>
  <si>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</si>
  <si>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</si>
  <si>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</si>
  <si>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</si>
  <si>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</si>
  <si>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</si>
  <si>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</si>
  <si>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</si>
  <si>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</si>
  <si>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</si>
  <si>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</si>
  <si>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</si>
  <si>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</si>
  <si>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</si>
  <si>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</si>
  <si>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</si>
  <si>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</si>
  <si>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</si>
  <si>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</si>
  <si>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</si>
  <si>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</si>
  <si>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</si>
  <si>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</si>
  <si>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</si>
  <si>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</si>
  <si>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</si>
  <si>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</si>
  <si>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</si>
  <si>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</si>
  <si>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</si>
  <si>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</si>
  <si>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</si>
  <si>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</si>
  <si>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</si>
  <si>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</si>
  <si>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</si>
  <si>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</si>
  <si>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</si>
  <si>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</si>
  <si>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</si>
  <si>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</si>
  <si>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</si>
  <si>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</si>
  <si>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</si>
  <si>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</si>
  <si>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</si>
  <si>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</si>
  <si>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</si>
  <si>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</si>
  <si>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</si>
  <si>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</si>
  <si>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</si>
  <si>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</si>
  <si>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</si>
  <si>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</si>
  <si>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</si>
  <si>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</si>
  <si>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</si>
  <si>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</si>
  <si>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</si>
  <si>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</si>
  <si>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</si>
  <si>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</si>
  <si>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</si>
  <si>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</si>
  <si>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</si>
  <si>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</si>
  <si>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</si>
  <si>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</si>
  <si>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</si>
  <si>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</si>
  <si>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</si>
  <si>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</si>
  <si>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</si>
  <si>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</si>
  <si>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</si>
  <si>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</si>
  <si>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</si>
  <si>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</si>
  <si>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</si>
  <si>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</si>
  <si>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</si>
  <si>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</si>
  <si>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</si>
  <si>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</si>
  <si>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</si>
  <si>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</si>
  <si>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</si>
  <si>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</si>
  <si>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</si>
  <si>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</si>
  <si>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</si>
  <si>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</si>
  <si>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</si>
  <si>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</si>
  <si>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</si>
  <si>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</si>
  <si>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</si>
  <si>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</si>
  <si>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</si>
  <si>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</si>
  <si>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</si>
  <si>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</si>
  <si>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</si>
  <si>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</si>
  <si>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</si>
  <si>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</si>
  <si>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</si>
  <si>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</si>
  <si>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</si>
  <si>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</si>
  <si>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</si>
  <si>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</si>
  <si>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</si>
  <si>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</si>
  <si>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</si>
  <si>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</si>
  <si>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</si>
  <si>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</si>
  <si>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</si>
  <si>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</si>
  <si>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</si>
  <si>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</si>
  <si>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</si>
  <si>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</si>
  <si>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</si>
  <si>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</si>
  <si>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</si>
  <si>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</si>
  <si>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</si>
  <si>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</si>
  <si>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</si>
  <si>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</si>
  <si>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</si>
  <si>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</si>
  <si>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</si>
  <si>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</si>
  <si>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</si>
  <si>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</si>
  <si>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</si>
  <si>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</si>
  <si>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</si>
  <si>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</si>
  <si>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</si>
  <si>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</si>
  <si>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</si>
  <si>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</si>
  <si>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</si>
  <si>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</si>
  <si>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</si>
  <si>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</si>
  <si>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</si>
  <si>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</si>
  <si>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</si>
  <si>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</si>
  <si>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</si>
  <si>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</si>
  <si>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</si>
  <si>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</si>
  <si>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</si>
  <si>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</si>
  <si>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</si>
  <si>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</si>
  <si>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</si>
  <si>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</si>
  <si>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</si>
  <si>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</si>
  <si>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</si>
  <si>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</si>
  <si>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</si>
  <si>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</si>
  <si>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</si>
  <si>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</si>
  <si>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</si>
  <si>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</si>
  <si>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</si>
  <si>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</si>
  <si>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</si>
  <si>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</si>
  <si>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</si>
  <si>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</si>
  <si>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</si>
  <si>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</si>
  <si>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</si>
  <si>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</si>
  <si>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</si>
  <si>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</si>
  <si>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</si>
  <si>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</si>
  <si>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</si>
  <si>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</si>
  <si>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</si>
  <si>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</si>
  <si>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</si>
  <si>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</si>
  <si>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</si>
  <si>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</si>
  <si>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</si>
  <si>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</si>
  <si>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</si>
  <si>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</si>
  <si>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</si>
  <si>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</si>
  <si>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</si>
  <si>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</si>
  <si>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</si>
  <si>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</si>
  <si>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</si>
  <si>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</si>
  <si>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</si>
  <si>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</si>
  <si>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</si>
  <si>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</si>
  <si>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</si>
  <si>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</si>
  <si>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</si>
  <si>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</si>
  <si>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</si>
  <si>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</si>
  <si>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</si>
  <si>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</si>
  <si>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</si>
  <si>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</si>
  <si>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</si>
  <si>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</si>
  <si>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</si>
  <si>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</si>
  <si>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</si>
  <si>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</si>
  <si>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</si>
  <si>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</si>
  <si>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</si>
  <si>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</si>
  <si>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</si>
  <si>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</si>
  <si>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</si>
  <si>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</si>
  <si>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</si>
  <si>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</si>
  <si>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</si>
  <si>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</si>
  <si>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</si>
  <si>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</si>
  <si>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</si>
  <si>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</si>
  <si>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</si>
  <si>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</si>
  <si>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</si>
  <si>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</si>
  <si>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</si>
  <si>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</si>
  <si>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</si>
  <si>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</si>
  <si>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</si>
  <si>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</si>
  <si>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</si>
  <si>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</si>
  <si>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</si>
  <si>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</si>
  <si>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</si>
  <si>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</si>
  <si>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</si>
  <si>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</si>
  <si>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</si>
  <si>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</si>
  <si>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</si>
  <si>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</si>
  <si>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</si>
  <si>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</si>
  <si>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</si>
  <si>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</si>
  <si>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</si>
  <si>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</si>
  <si>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</si>
  <si>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</si>
  <si>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</si>
  <si>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</si>
  <si>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</si>
  <si>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</si>
  <si>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</si>
  <si>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</si>
  <si>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</si>
  <si>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</si>
  <si>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</si>
  <si>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</si>
  <si>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</si>
  <si>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</si>
  <si>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</si>
  <si>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</si>
  <si>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</si>
  <si>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</si>
  <si>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</si>
  <si>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</si>
  <si>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</si>
  <si>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</si>
  <si>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</si>
  <si>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</si>
  <si>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</si>
  <si>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</si>
  <si>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</si>
  <si>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</si>
  <si>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</si>
  <si>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</si>
  <si>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</si>
  <si>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</si>
  <si>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</si>
  <si>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</si>
  <si>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</si>
  <si>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</si>
  <si>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</si>
  <si>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</si>
  <si>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</si>
  <si>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</si>
  <si>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</si>
  <si>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</si>
  <si>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</si>
  <si>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</si>
  <si>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</si>
  <si>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</si>
  <si>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</si>
  <si>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</si>
  <si>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</si>
  <si>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</si>
  <si>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</si>
  <si>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</si>
  <si>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</si>
  <si>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</si>
  <si>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</si>
  <si>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</si>
  <si>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</si>
  <si>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</si>
  <si>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</si>
  <si>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</si>
  <si>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</si>
  <si>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</si>
  <si>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</si>
  <si>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</si>
  <si>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</si>
  <si>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</si>
  <si>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</si>
  <si>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</si>
  <si>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</si>
  <si>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</si>
  <si>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</si>
  <si>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</si>
  <si>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</si>
  <si>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</si>
  <si>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</si>
  <si>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</si>
  <si>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</si>
  <si>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</si>
  <si>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</si>
  <si>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</si>
  <si>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</si>
  <si>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</si>
  <si>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</si>
  <si>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</si>
  <si>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</si>
  <si>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</si>
  <si>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</si>
  <si>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</si>
  <si>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</si>
  <si>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</si>
  <si>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</si>
  <si>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</si>
  <si>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</si>
  <si>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</si>
  <si>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</si>
  <si>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</si>
  <si>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</si>
  <si>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</si>
  <si>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</si>
  <si>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</si>
  <si>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</si>
  <si>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</si>
  <si>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</si>
  <si>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</si>
  <si>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</si>
  <si>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</si>
  <si>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</si>
  <si>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</si>
  <si>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</si>
  <si>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</si>
  <si>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</si>
  <si>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</si>
  <si>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</si>
  <si>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</si>
  <si>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</si>
  <si>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</si>
  <si>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</si>
  <si>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</si>
  <si>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</si>
  <si>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</si>
  <si>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</si>
  <si>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</si>
  <si>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</si>
  <si>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</si>
  <si>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</si>
  <si>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</si>
  <si>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</si>
  <si>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</si>
  <si>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</si>
  <si>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</si>
  <si>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</si>
  <si>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</si>
  <si>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</si>
  <si>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</si>
  <si>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</si>
  <si>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</si>
  <si>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</si>
  <si>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</si>
  <si>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</si>
  <si>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</si>
  <si>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</si>
  <si>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</si>
  <si>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</si>
  <si>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</si>
  <si>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</si>
  <si>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</si>
  <si>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</si>
  <si>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</si>
  <si>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</si>
  <si>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</si>
  <si>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</si>
  <si>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</si>
  <si>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</si>
  <si>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</si>
  <si>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</si>
  <si>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</si>
  <si>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</si>
  <si>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</si>
  <si>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</si>
  <si>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</si>
  <si>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</si>
  <si>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</si>
  <si>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</si>
  <si>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</si>
  <si>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</si>
  <si>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</si>
  <si>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</si>
  <si>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</si>
  <si>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</si>
  <si>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</si>
  <si>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</si>
  <si>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</si>
  <si>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</si>
  <si>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</si>
  <si>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</si>
  <si>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</si>
  <si>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</si>
  <si>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</si>
  <si>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</si>
  <si>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</si>
  <si>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</si>
  <si>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</si>
  <si>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</si>
  <si>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</si>
  <si>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</si>
  <si>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</si>
  <si>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</si>
  <si>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</si>
  <si>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</si>
  <si>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</si>
  <si>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</si>
  <si>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</si>
  <si>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</si>
  <si>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</si>
  <si>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</si>
  <si>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</si>
  <si>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</si>
  <si>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</si>
  <si>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</si>
  <si>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</si>
  <si>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</si>
  <si>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</si>
  <si>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</si>
  <si>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</si>
  <si>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</si>
  <si>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</si>
  <si>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</si>
  <si>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</si>
  <si>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</si>
  <si>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</si>
  <si>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</si>
  <si>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</si>
  <si>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</si>
  <si>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</si>
  <si>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</si>
  <si>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</si>
  <si>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</si>
  <si>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</si>
  <si>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</si>
  <si>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</si>
  <si>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</si>
  <si>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</si>
  <si>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</si>
  <si>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</si>
  <si>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</si>
  <si>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</si>
  <si>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</si>
  <si>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</si>
  <si>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</si>
  <si>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</si>
  <si>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</si>
  <si>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</si>
  <si>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</si>
  <si>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</si>
  <si>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</si>
  <si>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</si>
  <si>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</si>
  <si>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</si>
  <si>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</si>
  <si>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</si>
  <si>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</si>
  <si>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</si>
  <si>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</si>
  <si>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</si>
  <si>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</si>
  <si>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</si>
  <si>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</si>
  <si>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</si>
  <si>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</si>
  <si>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</si>
  <si>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</si>
  <si>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</si>
  <si>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</si>
  <si>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</si>
  <si>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</si>
  <si>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</si>
  <si>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</si>
  <si>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</si>
  <si>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</si>
  <si>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</si>
  <si>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</si>
  <si>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</si>
  <si>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</si>
  <si>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</si>
  <si>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</si>
  <si>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</si>
  <si>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</si>
  <si>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</si>
  <si>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</si>
  <si>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</si>
  <si>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</si>
  <si>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</si>
  <si>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</si>
  <si>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</si>
  <si>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</si>
  <si>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</si>
  <si>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</si>
  <si>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</si>
  <si>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</si>
  <si>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</si>
  <si>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</si>
  <si>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</si>
  <si>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</si>
  <si>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</si>
  <si>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</si>
  <si>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</si>
  <si>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</si>
  <si>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</si>
  <si>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</si>
  <si>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</si>
  <si>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</si>
  <si>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</si>
  <si>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</si>
  <si>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</si>
  <si>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</si>
  <si>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</si>
  <si>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</si>
  <si>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</si>
  <si>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</si>
  <si>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</si>
  <si>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</si>
  <si>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</si>
  <si>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</si>
  <si>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</si>
  <si>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</si>
  <si>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</si>
  <si>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</si>
  <si>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</si>
  <si>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</si>
  <si>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</si>
  <si>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</si>
  <si>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</si>
  <si>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</si>
  <si>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</si>
  <si>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</si>
  <si>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</si>
  <si>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</si>
  <si>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</si>
  <si>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</si>
  <si>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</si>
  <si>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</si>
  <si>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</si>
  <si>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</si>
  <si>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</si>
  <si>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</si>
  <si>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</si>
  <si>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</si>
  <si>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</si>
  <si>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</si>
  <si>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</si>
  <si>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</si>
  <si>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</si>
  <si>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</si>
  <si>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</si>
  <si>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</si>
  <si>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</si>
  <si>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</si>
  <si>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</si>
  <si>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</si>
  <si>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</si>
  <si>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</si>
  <si>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</si>
  <si>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</si>
  <si>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</si>
  <si>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</si>
  <si>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</si>
  <si>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</si>
  <si>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</si>
  <si>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</si>
  <si>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</si>
  <si>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</si>
  <si>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</si>
  <si>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</si>
  <si>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</si>
  <si>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</si>
  <si>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</si>
  <si>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</si>
  <si>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</si>
  <si>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</si>
  <si>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</si>
  <si>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</si>
  <si>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</si>
  <si>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</si>
  <si>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</si>
  <si>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</si>
  <si>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</si>
  <si>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</si>
  <si>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</si>
  <si>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</si>
  <si>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</si>
  <si>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</si>
  <si>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</si>
  <si>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</si>
  <si>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</si>
  <si>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</si>
  <si>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</si>
  <si>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</si>
  <si>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</si>
  <si>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</si>
  <si>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</si>
  <si>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</si>
  <si>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</si>
  <si>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</si>
  <si>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</si>
  <si>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</si>
  <si>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</si>
  <si>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</si>
  <si>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</si>
  <si>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</si>
  <si>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</si>
  <si>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</si>
  <si>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</si>
  <si>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</si>
  <si>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</si>
  <si>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</si>
  <si>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</si>
  <si>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</si>
  <si>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</si>
  <si>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</si>
  <si>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</si>
  <si>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</si>
  <si>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</si>
  <si>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</si>
  <si>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</si>
  <si>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</si>
  <si>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</si>
  <si>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</si>
  <si>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</si>
  <si>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</si>
  <si>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</si>
  <si>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</si>
  <si>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</si>
  <si>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</si>
  <si>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</si>
  <si>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</si>
  <si>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</si>
  <si>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</si>
  <si>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</si>
  <si>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</si>
  <si>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</si>
  <si>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</si>
  <si>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</si>
  <si>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</si>
  <si>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</si>
  <si>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</si>
  <si>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</si>
  <si>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</si>
  <si>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</si>
  <si>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</si>
  <si>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</si>
  <si>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</si>
  <si>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</si>
  <si>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</si>
  <si>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</si>
  <si>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</si>
  <si>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</si>
  <si>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</si>
  <si>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</si>
  <si>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</si>
  <si>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</si>
  <si>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</si>
  <si>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</si>
  <si>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</si>
  <si>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</si>
  <si>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</si>
  <si>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</si>
  <si>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</si>
  <si>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</si>
  <si>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</si>
  <si>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</si>
  <si>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</si>
  <si>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</si>
  <si>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</si>
  <si>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</si>
  <si>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</si>
  <si>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</si>
  <si>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</si>
  <si>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</si>
  <si>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</si>
  <si>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</si>
  <si>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</si>
  <si>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</si>
  <si>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</si>
  <si>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</si>
  <si>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</si>
  <si>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</si>
  <si>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</si>
  <si>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</si>
  <si>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</si>
  <si>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</si>
  <si>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</si>
  <si>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</si>
  <si>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</si>
  <si>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</si>
  <si>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</si>
  <si>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</si>
  <si>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</si>
  <si>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</si>
  <si>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</si>
  <si>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</si>
  <si>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</si>
  <si>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</si>
  <si>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</si>
  <si>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</si>
  <si>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</si>
  <si>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</si>
  <si>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</si>
  <si>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</si>
  <si>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</si>
  <si>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</si>
  <si>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</si>
  <si>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</si>
  <si>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</si>
  <si>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</si>
  <si>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</si>
  <si>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</si>
  <si>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</si>
  <si>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</si>
  <si>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</si>
  <si>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</si>
  <si>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</si>
  <si>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</si>
  <si>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</si>
  <si>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</si>
  <si>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</si>
  <si>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</si>
  <si>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</si>
  <si>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</si>
  <si>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</si>
  <si>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</si>
  <si>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</si>
  <si>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</si>
  <si>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</si>
  <si>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</si>
  <si>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</si>
  <si>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</si>
  <si>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</si>
  <si>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</si>
  <si>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</si>
  <si>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</si>
  <si>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</si>
  <si>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</si>
  <si>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</si>
  <si>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</si>
  <si>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</si>
  <si>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</si>
  <si>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</si>
  <si>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</si>
  <si>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</si>
  <si>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</si>
  <si>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</si>
  <si>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</si>
  <si>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</si>
  <si>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</si>
  <si>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</si>
  <si>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</si>
  <si>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</si>
  <si>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</si>
  <si>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</si>
  <si>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</si>
  <si>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</si>
  <si>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</si>
  <si>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</si>
  <si>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</si>
  <si>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</si>
  <si>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</si>
  <si>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</si>
  <si>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</si>
  <si>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</si>
  <si>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</si>
  <si>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</si>
  <si>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</si>
  <si>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</si>
  <si>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</si>
  <si>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</si>
  <si>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</si>
  <si>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</si>
  <si>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</si>
  <si>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</si>
  <si>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</si>
  <si>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</si>
  <si>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</si>
  <si>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</si>
  <si>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</si>
  <si>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</si>
  <si>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</si>
  <si>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</si>
  <si>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</si>
  <si>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</si>
  <si>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</si>
  <si>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</si>
  <si>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</si>
  <si>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</si>
  <si>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</si>
  <si>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</si>
  <si>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</si>
  <si>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</si>
  <si>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</si>
  <si>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</si>
  <si>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</si>
  <si>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</si>
  <si>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</si>
  <si>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</si>
  <si>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</si>
  <si>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</si>
  <si>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</si>
  <si>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</si>
  <si>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</si>
  <si>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</si>
  <si>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</si>
  <si>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</si>
  <si>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</si>
  <si>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</si>
  <si>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</si>
  <si>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</si>
  <si>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</si>
  <si>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</si>
  <si>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</si>
  <si>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</si>
  <si>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</si>
  <si>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</si>
  <si>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</si>
  <si>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</si>
  <si>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</si>
  <si>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</si>
  <si>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</si>
  <si>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</si>
  <si>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</si>
  <si>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</si>
  <si>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</si>
  <si>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</si>
  <si>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</si>
  <si>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</si>
  <si>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</si>
  <si>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</si>
  <si>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</si>
  <si>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</si>
  <si>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</si>
  <si>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</si>
  <si>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</si>
  <si>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</si>
  <si>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</si>
  <si>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</si>
  <si>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</si>
  <si>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</si>
  <si>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</si>
  <si>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</si>
  <si>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</si>
  <si>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</si>
  <si>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</si>
  <si>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</si>
  <si>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</si>
  <si>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</si>
  <si>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</si>
  <si>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</si>
  <si>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</si>
  <si>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</si>
  <si>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</si>
  <si>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</si>
  <si>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</si>
  <si>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</si>
  <si>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</si>
  <si>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</si>
  <si>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</si>
  <si>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</si>
  <si>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</si>
  <si>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</si>
  <si>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</si>
  <si>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</si>
  <si>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</si>
  <si>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</si>
  <si>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</si>
  <si>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</si>
  <si>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</si>
  <si>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</si>
  <si>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</si>
  <si>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</si>
  <si>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</si>
  <si>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</si>
  <si>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</si>
  <si>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</si>
  <si>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</si>
  <si>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</si>
  <si>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</si>
  <si>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</si>
  <si>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</si>
  <si>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</si>
  <si>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</si>
  <si>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</si>
  <si>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</si>
  <si>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</si>
  <si>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</si>
  <si>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</si>
  <si>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</si>
  <si>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</si>
  <si>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</si>
  <si>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</si>
  <si>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</si>
  <si>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</si>
  <si>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</si>
  <si>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</si>
  <si>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</si>
  <si>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</si>
  <si>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</si>
  <si>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</si>
  <si>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</si>
  <si>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</si>
  <si>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</si>
  <si>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</si>
  <si>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</si>
  <si>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</si>
  <si>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</si>
  <si>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</si>
  <si>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</si>
  <si>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</si>
  <si>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</si>
  <si>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</si>
  <si>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</si>
  <si>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</si>
  <si>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</si>
  <si>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</si>
  <si>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</si>
  <si>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</si>
  <si>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</si>
  <si>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</si>
  <si>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</si>
  <si>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</si>
  <si>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</si>
  <si>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</si>
  <si>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</si>
  <si>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</si>
  <si>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</si>
  <si>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</si>
  <si>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</si>
  <si>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</si>
  <si>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</si>
  <si>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</si>
  <si>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</si>
  <si>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</si>
  <si>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</si>
  <si>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</si>
  <si>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</si>
  <si>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</si>
  <si>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</si>
  <si>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</si>
  <si>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</si>
  <si>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</si>
  <si>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</si>
  <si>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</si>
  <si>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</si>
  <si>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</si>
  <si>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</si>
  <si>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</si>
  <si>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</si>
  <si>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</si>
  <si>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</si>
  <si>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</si>
  <si>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</si>
  <si>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</si>
  <si>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</si>
  <si>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</si>
  <si>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</si>
  <si>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</si>
  <si>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</si>
  <si>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</si>
  <si>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</si>
  <si>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</si>
  <si>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</si>
  <si>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</si>
  <si>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</si>
  <si>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</si>
  <si>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</si>
  <si>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</si>
  <si>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</si>
  <si>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</si>
  <si>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</si>
  <si>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</si>
  <si>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</si>
  <si>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</si>
  <si>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</si>
  <si>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</si>
  <si>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</si>
  <si>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</si>
  <si>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</si>
  <si>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</si>
  <si>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</si>
  <si>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</si>
  <si>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</si>
  <si>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</si>
  <si>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</si>
  <si>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</si>
  <si>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</si>
  <si>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</si>
  <si>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</si>
  <si>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</si>
  <si>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</si>
  <si>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</si>
  <si>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</si>
  <si>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</si>
  <si>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</si>
  <si>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</si>
  <si>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</si>
  <si>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</si>
  <si>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</si>
  <si>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</si>
  <si>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</si>
  <si>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</si>
  <si>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</si>
  <si>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</si>
  <si>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</si>
  <si>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</si>
  <si>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</si>
  <si>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</si>
  <si>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</si>
  <si>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</si>
  <si>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</si>
  <si>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</si>
  <si>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</si>
  <si>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</si>
  <si>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</si>
  <si>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</si>
  <si>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</si>
  <si>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</si>
  <si>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</si>
  <si>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</si>
  <si>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</si>
  <si>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</si>
  <si>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</si>
  <si>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</si>
  <si>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</si>
  <si>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</si>
  <si>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</si>
  <si>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</si>
  <si>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</si>
  <si>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</si>
  <si>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</si>
  <si>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</si>
  <si>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</si>
  <si>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</si>
  <si>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</si>
  <si>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</si>
  <si>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</si>
  <si>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</si>
  <si>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</si>
  <si>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</si>
  <si>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</si>
  <si>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</si>
  <si>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</si>
  <si>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</si>
  <si>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</si>
  <si>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</si>
  <si>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</si>
  <si>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</si>
  <si>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</si>
  <si>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</si>
  <si>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</si>
  <si>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</si>
  <si>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</si>
  <si>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</si>
  <si>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</si>
  <si>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</si>
  <si>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</si>
  <si>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</si>
  <si>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</si>
  <si>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</si>
  <si>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</si>
  <si>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</si>
  <si>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</si>
  <si>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</si>
  <si>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</si>
  <si>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</si>
  <si>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</si>
  <si>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</si>
  <si>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</si>
  <si>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</si>
  <si>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</si>
  <si>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</si>
  <si>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</si>
  <si>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</si>
  <si>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</si>
  <si>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</si>
  <si>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</si>
  <si>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</si>
  <si>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</si>
  <si>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</si>
  <si>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</si>
  <si>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</si>
  <si>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</si>
  <si>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</si>
  <si>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</si>
  <si>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</si>
  <si>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</si>
  <si>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</si>
  <si>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</si>
  <si>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</si>
  <si>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</si>
  <si>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</si>
  <si>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</si>
  <si>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</si>
  <si>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</si>
  <si>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</si>
  <si>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</si>
  <si>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</si>
  <si>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</si>
  <si>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</si>
  <si>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</si>
  <si>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</si>
  <si>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</si>
  <si>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</si>
  <si>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</si>
  <si>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</si>
  <si>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</si>
  <si>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</si>
  <si>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</si>
  <si>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</si>
  <si>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</si>
  <si>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</si>
  <si>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</si>
  <si>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</si>
  <si>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</si>
  <si>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</si>
  <si>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</si>
  <si>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</si>
  <si>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</si>
  <si>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</si>
  <si>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</si>
  <si>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</si>
  <si>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</si>
  <si>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</si>
  <si>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</si>
  <si>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</si>
  <si>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</si>
  <si>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</si>
  <si>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</si>
  <si>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</si>
  <si>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</si>
  <si>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</si>
  <si>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</si>
  <si>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</si>
  <si>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</si>
  <si>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</si>
  <si>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</si>
  <si>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</si>
  <si>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</si>
  <si>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</si>
  <si>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</si>
  <si>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</si>
  <si>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</si>
  <si>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</si>
  <si>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</si>
  <si>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</si>
  <si>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</si>
  <si>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</si>
  <si>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</si>
  <si>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</si>
  <si>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</si>
  <si>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</si>
  <si>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</si>
  <si>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</si>
  <si>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</si>
  <si>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</si>
  <si>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</si>
  <si>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</si>
  <si>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</si>
  <si>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</si>
  <si>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</si>
  <si>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</si>
  <si>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</si>
  <si>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</si>
  <si>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</si>
  <si>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</si>
  <si>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</si>
  <si>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</si>
  <si>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</si>
  <si>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</si>
  <si>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</si>
  <si>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</si>
  <si>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</si>
  <si>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</si>
  <si>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</si>
  <si>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</si>
  <si>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</si>
  <si>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</si>
  <si>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</si>
  <si>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</si>
  <si>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</si>
  <si>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</si>
  <si>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</si>
  <si>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</si>
  <si>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</si>
  <si>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</si>
  <si>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</si>
  <si>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</si>
  <si>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</si>
  <si>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</si>
  <si>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</si>
  <si>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</si>
  <si>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</si>
  <si>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</si>
  <si>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</si>
  <si>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</si>
  <si>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</si>
  <si>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</si>
  <si>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</si>
  <si>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</si>
  <si>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</si>
  <si>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</si>
  <si>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</si>
  <si>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</si>
  <si>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</si>
  <si>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</si>
  <si>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</si>
  <si>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</si>
  <si>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</si>
  <si>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</si>
  <si>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</si>
  <si>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</si>
  <si>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</si>
  <si>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</si>
  <si>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</si>
  <si>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</si>
  <si>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</si>
  <si>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</si>
  <si>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</si>
  <si>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</si>
  <si>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</si>
  <si>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</si>
  <si>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</si>
  <si>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</si>
  <si>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</si>
  <si>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</si>
  <si>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</si>
  <si>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</si>
  <si>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</si>
  <si>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</si>
  <si>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</si>
  <si>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</si>
  <si>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</si>
  <si>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</si>
  <si>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</si>
  <si>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</si>
  <si>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</si>
  <si>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</si>
  <si>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</si>
  <si>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</si>
  <si>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</si>
  <si>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</si>
  <si>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</si>
  <si>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</si>
  <si>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</si>
  <si>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</si>
  <si>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</si>
  <si>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</si>
  <si>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</si>
  <si>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</si>
  <si>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</si>
  <si>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</si>
  <si>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</si>
  <si>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</si>
  <si>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</si>
  <si>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</si>
  <si>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</si>
  <si>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</si>
  <si>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</si>
  <si>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</si>
  <si>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</si>
  <si>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</si>
  <si>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</si>
  <si>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</si>
  <si>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</si>
  <si>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</si>
  <si>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</si>
  <si>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</si>
  <si>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</si>
  <si>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</si>
  <si>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</si>
  <si>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</si>
  <si>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</si>
  <si>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</si>
  <si>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</si>
  <si>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</si>
  <si>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</si>
  <si>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</si>
  <si>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</si>
  <si>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</si>
  <si>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</si>
  <si>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</si>
  <si>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</si>
  <si>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</si>
  <si>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</si>
  <si>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</si>
  <si>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</si>
  <si>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</si>
  <si>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</si>
  <si>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</si>
  <si>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</si>
  <si>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</si>
  <si>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</si>
  <si>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</si>
  <si>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</si>
  <si>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</si>
  <si>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</si>
  <si>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</si>
  <si>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</si>
  <si>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</si>
  <si>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</si>
  <si>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</si>
  <si>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</si>
  <si>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</si>
  <si>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</si>
  <si>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</si>
  <si>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</si>
  <si>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</si>
  <si>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</si>
  <si>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</si>
  <si>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</si>
  <si>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</si>
  <si>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</si>
  <si>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</si>
  <si>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</si>
  <si>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</si>
  <si>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</si>
  <si>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</si>
  <si>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</si>
  <si>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</si>
  <si>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</si>
  <si>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</si>
  <si>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</si>
  <si>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</si>
  <si>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</si>
  <si>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</si>
  <si>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</si>
  <si>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</si>
  <si>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</si>
  <si>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</si>
  <si>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</si>
  <si>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</si>
  <si>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</si>
  <si>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</si>
  <si>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</si>
  <si>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</si>
  <si>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</si>
  <si>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</si>
  <si>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</si>
  <si>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</si>
  <si>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</si>
  <si>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</si>
  <si>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</si>
  <si>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</si>
  <si>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</si>
  <si>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</si>
  <si>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</si>
  <si>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</si>
  <si>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</si>
  <si>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</si>
  <si>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</si>
  <si>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</si>
  <si>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</si>
  <si>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</si>
  <si>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</si>
  <si>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</si>
  <si>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</si>
  <si>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</si>
  <si>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</si>
  <si>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</si>
  <si>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</si>
  <si>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</si>
  <si>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</si>
  <si>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</si>
  <si>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</si>
  <si>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</si>
  <si>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</si>
  <si>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</si>
  <si>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</si>
  <si>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</si>
  <si>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</si>
  <si>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</si>
  <si>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</si>
  <si>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</si>
  <si>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</si>
  <si>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</si>
  <si>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</si>
  <si>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</si>
  <si>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</si>
  <si>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</si>
  <si>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</si>
  <si>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</si>
  <si>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</si>
  <si>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</si>
  <si>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</si>
  <si>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</si>
  <si>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</si>
  <si>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</si>
  <si>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</si>
  <si>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</si>
  <si>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</si>
  <si>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</si>
  <si>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</si>
  <si>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</si>
  <si>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</si>
  <si>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</si>
  <si>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</si>
  <si>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</si>
  <si>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</si>
  <si>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</si>
  <si>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</si>
  <si>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</si>
  <si>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</si>
  <si>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</si>
  <si>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</si>
  <si>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</si>
  <si>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</si>
  <si>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</si>
  <si>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</si>
  <si>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</si>
  <si>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</si>
  <si>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</si>
  <si>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</si>
  <si>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</si>
  <si>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</si>
  <si>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</si>
  <si>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</si>
  <si>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</si>
  <si>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</si>
  <si>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</si>
  <si>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</si>
  <si>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</si>
  <si>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</si>
  <si>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</si>
  <si>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</si>
  <si>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</si>
  <si>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</si>
  <si>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</si>
  <si>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</si>
  <si>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</si>
  <si>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</si>
  <si>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</si>
  <si>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</si>
  <si>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</si>
  <si>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</si>
  <si>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</si>
  <si>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</si>
  <si>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</si>
  <si>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</si>
  <si>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</si>
  <si>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</si>
  <si>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</si>
  <si>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</si>
  <si>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</si>
  <si>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</si>
  <si>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</si>
  <si>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</si>
  <si>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</si>
  <si>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</si>
  <si>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</si>
  <si>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</si>
  <si>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</si>
  <si>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</si>
  <si>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</si>
  <si>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</si>
  <si>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</si>
  <si>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</si>
  <si>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</si>
  <si>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</si>
  <si>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</si>
  <si>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</si>
  <si>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</si>
  <si>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</si>
  <si>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</si>
  <si>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</si>
  <si>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</si>
  <si>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</si>
  <si>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</si>
  <si>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</si>
  <si>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</si>
  <si>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</si>
  <si>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</si>
  <si>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</si>
  <si>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</si>
  <si>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</si>
  <si>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</si>
  <si>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</si>
  <si>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</si>
  <si>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</si>
  <si>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</si>
  <si>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</si>
  <si>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</si>
  <si>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</si>
  <si>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</si>
  <si>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</si>
  <si>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</si>
  <si>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</si>
  <si>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</si>
  <si>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</si>
  <si>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</si>
  <si>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</si>
  <si>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</si>
  <si>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</si>
  <si>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</si>
  <si>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</si>
  <si>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</si>
  <si>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</si>
  <si>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</si>
  <si>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</si>
  <si>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</si>
  <si>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</si>
  <si>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</si>
  <si>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</si>
  <si>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</si>
  <si>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</si>
  <si>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</si>
  <si>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</si>
  <si>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</si>
  <si>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</si>
  <si>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</si>
  <si>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</si>
  <si>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</si>
  <si>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</si>
  <si>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</si>
  <si>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</si>
  <si>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</si>
  <si>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</si>
  <si>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</si>
  <si>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</si>
  <si>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</si>
  <si>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</si>
  <si>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</si>
  <si>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</si>
  <si>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</si>
  <si>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</si>
  <si>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</si>
  <si>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</si>
  <si>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</si>
  <si>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</si>
  <si>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</si>
  <si>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</si>
  <si>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</si>
  <si>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</si>
  <si>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</si>
  <si>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</si>
  <si>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</si>
  <si>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</si>
  <si>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</si>
  <si>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</si>
  <si>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</si>
  <si>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</si>
  <si>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</si>
  <si>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</si>
  <si>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</si>
  <si>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</si>
  <si>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</si>
  <si>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</si>
  <si>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</si>
  <si>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</si>
  <si>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</si>
  <si>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</si>
  <si>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</si>
  <si>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</si>
  <si>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</si>
  <si>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</si>
  <si>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</si>
  <si>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</si>
  <si>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</si>
  <si>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</si>
  <si>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</si>
  <si>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</si>
  <si>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</si>
  <si>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</si>
  <si>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</si>
  <si>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</si>
  <si>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</si>
  <si>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</si>
  <si>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</si>
  <si>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</si>
  <si>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</si>
  <si>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</si>
  <si>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</si>
  <si>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</si>
  <si>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</si>
  <si>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</si>
  <si>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</si>
  <si>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</si>
  <si>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</si>
  <si>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</si>
  <si>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</si>
  <si>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</si>
  <si>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</si>
  <si>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</si>
  <si>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</si>
  <si>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</si>
  <si>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</si>
  <si>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</si>
  <si>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</si>
  <si>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</si>
  <si>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</si>
  <si>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</si>
  <si>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</si>
  <si>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</si>
  <si>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</si>
  <si>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</si>
  <si>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</si>
  <si>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</si>
  <si>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</si>
  <si>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</si>
  <si>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</si>
  <si>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</si>
  <si>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</si>
  <si>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</si>
  <si>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</si>
  <si>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</si>
  <si>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</si>
  <si>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</si>
  <si>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</si>
  <si>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</si>
  <si>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</si>
  <si>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</si>
  <si>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</si>
  <si>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</si>
  <si>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</si>
  <si>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</si>
  <si>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</si>
  <si>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</si>
  <si>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</si>
  <si>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</si>
  <si>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</si>
  <si>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</si>
  <si>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</si>
  <si>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</si>
  <si>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</si>
  <si>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</si>
  <si>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</si>
  <si>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</si>
  <si>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</si>
  <si>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</si>
  <si>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</si>
  <si>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</si>
  <si>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</si>
  <si>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</si>
  <si>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</si>
  <si>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</si>
  <si>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</si>
  <si>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</si>
  <si>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</si>
  <si>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</si>
  <si>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</si>
  <si>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</si>
  <si>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</si>
  <si>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</si>
  <si>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</si>
  <si>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</si>
  <si>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</si>
  <si>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</si>
  <si>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</si>
  <si>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</si>
  <si>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</si>
  <si>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</si>
  <si>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</si>
  <si>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</si>
  <si>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</si>
  <si>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</si>
  <si>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</si>
  <si>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</si>
  <si>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</si>
  <si>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</si>
  <si>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</si>
  <si>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</si>
  <si>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</si>
  <si>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</si>
  <si>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</si>
  <si>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</si>
  <si>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</si>
  <si>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</si>
  <si>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</si>
  <si>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</si>
  <si>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</si>
  <si>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</si>
  <si>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</si>
  <si>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</si>
  <si>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</si>
  <si>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</si>
  <si>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</si>
  <si>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</si>
  <si>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</si>
  <si>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</si>
  <si>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</si>
  <si>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</si>
  <si>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</si>
  <si>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</si>
  <si>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</si>
  <si>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</si>
  <si>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</si>
  <si>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</si>
  <si>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</si>
  <si>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</si>
  <si>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</si>
  <si>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</si>
  <si>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</si>
  <si>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</si>
  <si>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</si>
  <si>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</si>
  <si>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</si>
  <si>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</si>
  <si>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</si>
  <si>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</si>
  <si>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</si>
  <si>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</si>
  <si>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</si>
  <si>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</si>
  <si>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</si>
  <si>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</si>
  <si>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</si>
  <si>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</si>
  <si>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</si>
  <si>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</si>
  <si>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</si>
  <si>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</si>
  <si>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</si>
  <si>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</si>
  <si>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</si>
  <si>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</si>
  <si>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</si>
  <si>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</si>
  <si>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</si>
  <si>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</si>
  <si>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</si>
  <si>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</si>
  <si>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</si>
  <si>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</si>
  <si>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</si>
  <si>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</si>
  <si>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</si>
  <si>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</si>
  <si>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</si>
  <si>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</si>
  <si>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</si>
  <si>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</si>
  <si>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</si>
  <si>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</si>
  <si>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</si>
  <si>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</si>
  <si>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</si>
  <si>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</si>
  <si>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</si>
  <si>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</si>
  <si>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</si>
  <si>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</si>
  <si>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</si>
  <si>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</si>
  <si>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</si>
  <si>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</si>
  <si>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</si>
  <si>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</si>
  <si>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</si>
  <si>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</si>
  <si>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</si>
  <si>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</si>
  <si>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</si>
  <si>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</si>
  <si>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</si>
  <si>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</si>
  <si>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</si>
  <si>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</si>
  <si>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</si>
  <si>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</si>
  <si>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</si>
  <si>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</si>
  <si>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</si>
  <si>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</si>
  <si>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</si>
  <si>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</si>
  <si>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</si>
  <si>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</si>
  <si>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</si>
  <si>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</si>
  <si>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</si>
  <si>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</si>
  <si>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</si>
  <si>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</si>
  <si>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</si>
  <si>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</si>
  <si>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</si>
  <si>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</si>
  <si>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</si>
  <si>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</si>
  <si>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</si>
  <si>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</si>
  <si>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</si>
  <si>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</si>
  <si>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</si>
  <si>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</si>
  <si>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</si>
  <si>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</si>
  <si>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</si>
  <si>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</si>
  <si>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</si>
  <si>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</si>
  <si>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</si>
  <si>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</si>
  <si>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</si>
  <si>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</si>
  <si>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</si>
  <si>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</si>
  <si>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</si>
  <si>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</si>
  <si>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</si>
  <si>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</si>
  <si>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</si>
  <si>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</si>
  <si>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</si>
  <si>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</si>
  <si>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</si>
  <si>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</si>
  <si>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</si>
  <si>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</si>
  <si>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</si>
  <si>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</si>
  <si>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</si>
  <si>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</si>
  <si>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</si>
  <si>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</si>
  <si>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</si>
  <si>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</si>
  <si>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</si>
  <si>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</si>
  <si>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</si>
  <si>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</si>
  <si>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</si>
  <si>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</si>
  <si>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</si>
  <si>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</si>
  <si>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</si>
  <si>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</si>
  <si>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</si>
  <si>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</si>
  <si>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</si>
  <si>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</si>
  <si>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</si>
  <si>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</si>
  <si>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</si>
  <si>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</si>
  <si>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</si>
  <si>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</si>
  <si>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</si>
  <si>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</si>
  <si>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</si>
  <si>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</si>
  <si>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</si>
  <si>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</si>
  <si>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</si>
  <si>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</si>
  <si>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</si>
  <si>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</si>
  <si>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</si>
  <si>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</si>
  <si>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</si>
  <si>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</si>
  <si>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</si>
  <si>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</si>
  <si>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</si>
  <si>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</si>
  <si>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</si>
  <si>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</si>
  <si>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</si>
  <si>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</si>
  <si>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</si>
  <si>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</si>
  <si>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</si>
  <si>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</si>
  <si>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</si>
  <si>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</si>
  <si>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</si>
  <si>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</si>
  <si>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</si>
  <si>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</si>
  <si>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</si>
  <si>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</si>
  <si>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</si>
  <si>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</si>
  <si>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</si>
  <si>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</si>
  <si>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</si>
  <si>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</si>
  <si>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</si>
  <si>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</si>
  <si>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</si>
  <si>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</si>
  <si>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</si>
  <si>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</si>
  <si>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</si>
  <si>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</si>
  <si>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</si>
  <si>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</si>
  <si>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</si>
  <si>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</si>
  <si>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</si>
  <si>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</si>
  <si>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</si>
  <si>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</si>
  <si>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</si>
  <si>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</si>
  <si>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</si>
  <si>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</si>
  <si>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</si>
  <si>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</si>
  <si>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</si>
  <si>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</si>
  <si>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</si>
  <si>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</si>
  <si>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</si>
  <si>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</si>
  <si>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</si>
  <si>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</si>
  <si>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</si>
  <si>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</si>
  <si>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</si>
  <si>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</si>
  <si>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</si>
  <si>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</si>
  <si>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</si>
  <si>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</si>
  <si>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</si>
  <si>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</si>
  <si>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</si>
  <si>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</si>
  <si>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</si>
  <si>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</si>
  <si>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</si>
  <si>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</si>
  <si>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</si>
  <si>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</si>
  <si>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</si>
  <si>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</si>
  <si>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</si>
  <si>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</si>
  <si>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</si>
  <si>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</si>
  <si>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</si>
  <si>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</si>
  <si>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</si>
  <si>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</si>
  <si>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</si>
  <si>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</si>
  <si>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</si>
  <si>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</si>
  <si>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</si>
  <si>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</si>
  <si>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</si>
  <si>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</si>
  <si>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</si>
  <si>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</si>
  <si>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</si>
  <si>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</si>
  <si>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</si>
  <si>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</si>
  <si>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</si>
  <si>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</si>
  <si>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</si>
  <si>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</si>
  <si>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</si>
  <si>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</si>
  <si>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</si>
  <si>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</si>
  <si>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</si>
  <si>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</si>
  <si>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</si>
  <si>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</si>
  <si>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</si>
  <si>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</si>
  <si>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</si>
  <si>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</si>
  <si>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</si>
  <si>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</si>
  <si>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</si>
  <si>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</si>
  <si>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</si>
  <si>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</si>
  <si>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</si>
  <si>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</si>
  <si>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</si>
  <si>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</si>
  <si>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</si>
  <si>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</si>
  <si>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</si>
  <si>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</si>
  <si>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</si>
  <si>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</si>
  <si>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</si>
  <si>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</si>
  <si>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</si>
  <si>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</si>
  <si>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</si>
  <si>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</si>
  <si>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</si>
  <si>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</si>
  <si>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</si>
  <si>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</si>
  <si>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</si>
  <si>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</si>
  <si>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</si>
  <si>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</si>
  <si>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</si>
  <si>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</si>
  <si>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</si>
  <si>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</si>
  <si>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</si>
  <si>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</si>
  <si>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</si>
  <si>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</si>
  <si>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</si>
  <si>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</si>
  <si>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</si>
  <si>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</si>
  <si>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</si>
  <si>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</si>
  <si>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</si>
  <si>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</si>
  <si>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</si>
  <si>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</si>
  <si>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</si>
  <si>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</si>
  <si>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</si>
  <si>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</si>
  <si>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</si>
  <si>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</si>
  <si>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</si>
  <si>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</si>
  <si>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</si>
  <si>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</si>
  <si>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</si>
  <si>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</si>
  <si>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</si>
  <si>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</si>
  <si>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</si>
  <si>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</si>
  <si>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</si>
  <si>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</si>
  <si>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</si>
  <si>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</si>
  <si>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</si>
  <si>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</si>
  <si>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</si>
  <si>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</si>
  <si>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</si>
  <si>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</si>
  <si>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</si>
  <si>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</si>
  <si>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</si>
  <si>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</si>
  <si>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</si>
  <si>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</si>
  <si>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</si>
  <si>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</si>
  <si>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</si>
  <si>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</si>
  <si>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</si>
  <si>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</si>
  <si>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</si>
  <si>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</si>
  <si>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</si>
  <si>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</si>
  <si>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</si>
  <si>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</si>
  <si>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</si>
  <si>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</si>
  <si>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</si>
  <si>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</si>
  <si>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</si>
  <si>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</si>
  <si>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</si>
  <si>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</si>
  <si>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</si>
  <si>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</si>
  <si>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</si>
  <si>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</si>
  <si>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</si>
  <si>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</si>
  <si>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</si>
  <si>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</si>
  <si>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</si>
  <si>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</si>
  <si>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</si>
  <si>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</si>
  <si>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</si>
  <si>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</si>
  <si>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</si>
  <si>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</si>
  <si>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</si>
  <si>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</si>
  <si>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</si>
  <si>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</si>
  <si>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</si>
  <si>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</si>
  <si>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</si>
  <si>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</si>
  <si>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</si>
  <si>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</si>
  <si>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</si>
  <si>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</si>
  <si>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</si>
  <si>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</si>
  <si>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</si>
  <si>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</si>
  <si>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</si>
  <si>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</si>
  <si>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</si>
  <si>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</si>
  <si>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</si>
  <si>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</si>
  <si>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</si>
  <si>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</si>
  <si>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</si>
  <si>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</si>
  <si>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</si>
  <si>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</si>
  <si>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</si>
  <si>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</si>
  <si>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</si>
  <si>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</si>
  <si>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</si>
  <si>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</si>
  <si>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</si>
  <si>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</si>
  <si>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</si>
  <si>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</si>
  <si>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</si>
  <si>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</si>
  <si>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</si>
  <si>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</si>
  <si>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</si>
  <si>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</si>
  <si>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</si>
  <si>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</si>
  <si>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</si>
  <si>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</si>
  <si>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</si>
  <si>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</si>
  <si>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</si>
  <si>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</si>
  <si>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</si>
  <si>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</si>
  <si>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</si>
  <si>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</si>
  <si>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</si>
  <si>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</si>
  <si>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</si>
  <si>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</si>
  <si>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</si>
  <si>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</si>
  <si>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</si>
  <si>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</si>
  <si>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</si>
  <si>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</si>
  <si>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</si>
  <si>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</si>
  <si>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</si>
  <si>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</si>
  <si>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</si>
  <si>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</si>
  <si>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</si>
  <si>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</si>
  <si>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</si>
  <si>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</si>
  <si>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</si>
  <si>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</si>
  <si>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</si>
  <si>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</si>
  <si>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</si>
  <si>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</si>
  <si>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</si>
  <si>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</si>
  <si>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</si>
  <si>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</si>
  <si>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</si>
  <si>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</si>
  <si>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</si>
  <si>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</si>
  <si>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</si>
  <si>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</si>
  <si>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</si>
  <si>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</si>
  <si>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</si>
  <si>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</si>
  <si>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</si>
  <si>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</si>
  <si>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</si>
  <si>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</si>
  <si>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</si>
  <si>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</si>
  <si>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</si>
  <si>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</si>
  <si>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</si>
  <si>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</si>
  <si>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</si>
  <si>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</si>
  <si>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</si>
  <si>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</si>
  <si>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</si>
  <si>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</si>
  <si>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</si>
  <si>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</si>
  <si>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</si>
  <si>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</si>
  <si>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</si>
  <si>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</si>
  <si>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</si>
  <si>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</si>
  <si>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</si>
  <si>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</si>
  <si>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</si>
  <si>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</si>
  <si>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</si>
  <si>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</si>
  <si>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</si>
  <si>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</si>
  <si>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</si>
  <si>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</si>
  <si>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</si>
  <si>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</si>
  <si>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</si>
  <si>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</si>
  <si>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</si>
  <si>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</si>
  <si>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</si>
  <si>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</si>
  <si>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</si>
  <si>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</si>
  <si>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</si>
  <si>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</si>
  <si>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</si>
  <si>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</si>
  <si>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</si>
  <si>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</si>
  <si>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</si>
  <si>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</si>
  <si>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</si>
  <si>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</si>
  <si>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</si>
  <si>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</si>
  <si>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</si>
  <si>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</si>
  <si>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</si>
  <si>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</si>
  <si>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</si>
  <si>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</si>
  <si>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</si>
  <si>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</si>
  <si>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</si>
  <si>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</si>
  <si>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</si>
  <si>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</si>
  <si>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</si>
  <si>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</si>
  <si>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</si>
  <si>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</si>
  <si>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</si>
  <si>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</si>
  <si>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</si>
  <si>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</si>
  <si>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</si>
  <si>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</si>
  <si>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</si>
  <si>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</si>
  <si>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</si>
  <si>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</si>
  <si>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</si>
  <si>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</si>
  <si>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</si>
  <si>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</si>
  <si>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</si>
  <si>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</si>
  <si>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</si>
  <si>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</si>
  <si>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</si>
  <si>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</si>
  <si>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</si>
  <si>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</si>
  <si>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</si>
  <si>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</si>
  <si>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</si>
  <si>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</si>
  <si>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</si>
  <si>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</si>
  <si>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</si>
  <si>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</si>
  <si>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</si>
  <si>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</si>
  <si>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</si>
  <si>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</si>
  <si>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</si>
  <si>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</si>
  <si>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</si>
  <si>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</si>
  <si>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</si>
  <si>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</si>
  <si>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</si>
  <si>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</si>
  <si>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</si>
  <si>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</si>
  <si>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</si>
  <si>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</si>
  <si>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</si>
  <si>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</si>
  <si>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</si>
  <si>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</si>
  <si>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</si>
  <si>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</si>
  <si>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</si>
  <si>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</si>
  <si>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</si>
  <si>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</si>
  <si>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</si>
  <si>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</si>
  <si>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</si>
  <si>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</si>
  <si>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</si>
  <si>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</si>
  <si>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</si>
  <si>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</si>
  <si>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</si>
  <si>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</si>
  <si>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</si>
  <si>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</si>
  <si>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</si>
  <si>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</si>
  <si>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</si>
  <si>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</si>
  <si>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</si>
  <si>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</si>
  <si>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</si>
  <si>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</si>
  <si>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</si>
  <si>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</si>
  <si>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</si>
  <si>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</si>
  <si>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</si>
  <si>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</si>
  <si>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</si>
  <si>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</si>
  <si>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</si>
  <si>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</si>
  <si>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</si>
  <si>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</si>
  <si>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</si>
  <si>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</si>
  <si>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</si>
  <si>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</si>
  <si>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</si>
  <si>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</si>
  <si>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</si>
  <si>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</si>
  <si>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</si>
  <si>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</si>
  <si>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</si>
  <si>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</si>
  <si>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</si>
  <si>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</si>
  <si>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</si>
  <si>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</si>
  <si>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</si>
  <si>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</si>
  <si>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</si>
  <si>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</si>
  <si>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</si>
  <si>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</si>
  <si>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</si>
  <si>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</si>
  <si>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</si>
  <si>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</si>
  <si>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</si>
  <si>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</si>
  <si>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</si>
  <si>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</si>
  <si>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</si>
  <si>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</si>
  <si>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</si>
  <si>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</si>
  <si>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</si>
  <si>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</si>
  <si>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</si>
  <si>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</si>
  <si>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</si>
  <si>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</si>
  <si>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</si>
  <si>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</si>
  <si>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</si>
  <si>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</si>
  <si>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</si>
  <si>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</si>
  <si>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</si>
  <si>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</si>
  <si>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</si>
  <si>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</si>
  <si>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</si>
  <si>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</si>
  <si>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</si>
  <si>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</si>
  <si>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</si>
  <si>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</si>
  <si>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</si>
  <si>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</si>
  <si>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</si>
  <si>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</si>
  <si>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</si>
  <si>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</si>
  <si>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</si>
  <si>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</si>
  <si>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</si>
  <si>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</si>
  <si>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</si>
  <si>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</si>
  <si>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</si>
  <si>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</si>
  <si>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</si>
  <si>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</si>
  <si>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</si>
  <si>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</si>
  <si>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</si>
  <si>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</si>
  <si>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</si>
  <si>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</si>
  <si>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</si>
  <si>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</si>
  <si>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</si>
  <si>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</si>
  <si>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</si>
  <si>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</si>
  <si>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</si>
  <si>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</si>
  <si>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</si>
  <si>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</si>
  <si>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</si>
  <si>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</si>
  <si>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</si>
  <si>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</si>
  <si>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</si>
  <si>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</si>
  <si>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</si>
  <si>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</si>
  <si>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</si>
  <si>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</si>
  <si>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</si>
  <si>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</si>
  <si>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</si>
  <si>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</si>
  <si>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</si>
  <si>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</si>
  <si>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</si>
  <si>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</si>
  <si>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</si>
  <si>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</si>
  <si>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</si>
  <si>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</si>
  <si>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</si>
  <si>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</si>
  <si>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</si>
  <si>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</si>
  <si>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</si>
  <si>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</si>
  <si>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</si>
  <si>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</si>
  <si>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</si>
  <si>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</si>
  <si>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</si>
  <si>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</si>
  <si>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</si>
  <si>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</si>
  <si>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</si>
  <si>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</si>
  <si>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</si>
  <si>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</si>
  <si>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</si>
  <si>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</si>
  <si>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</si>
  <si>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</si>
  <si>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</si>
  <si>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</si>
  <si>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</si>
  <si>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</si>
  <si>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</si>
  <si>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</si>
  <si>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</si>
  <si>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</si>
  <si>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</si>
  <si>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</si>
  <si>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</si>
  <si>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</si>
  <si>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</si>
  <si>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</si>
  <si>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</si>
  <si>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</si>
  <si>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</si>
  <si>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</si>
  <si>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</si>
  <si>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</si>
  <si>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</si>
  <si>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</si>
  <si>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</si>
  <si>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</si>
  <si>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</si>
  <si>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</si>
  <si>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</si>
  <si>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</si>
  <si>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</si>
  <si>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</si>
  <si>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</si>
  <si>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</si>
  <si>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</si>
  <si>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</si>
  <si>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</si>
  <si>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</si>
  <si>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</si>
  <si>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</si>
  <si>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</si>
  <si>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</si>
  <si>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</si>
  <si>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</si>
  <si>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</si>
  <si>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</si>
  <si>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</si>
  <si>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</si>
  <si>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</si>
  <si>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</si>
  <si>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</si>
  <si>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</si>
  <si>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</si>
  <si>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</si>
  <si>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</si>
  <si>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</si>
  <si>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</si>
  <si>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</si>
  <si>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</si>
  <si>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</si>
  <si>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</si>
  <si>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</si>
  <si>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</si>
  <si>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</si>
  <si>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</si>
  <si>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</si>
  <si>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</si>
  <si>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</si>
  <si>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</si>
  <si>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</si>
  <si>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</si>
  <si>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</si>
  <si>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</si>
  <si>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</si>
  <si>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</si>
  <si>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</si>
  <si>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</si>
  <si>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</si>
  <si>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</si>
  <si>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</si>
  <si>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</si>
  <si>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</si>
  <si>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</si>
  <si>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</si>
  <si>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</si>
  <si>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</si>
  <si>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</si>
  <si>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</si>
  <si>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</si>
  <si>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</si>
  <si>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</si>
  <si>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</si>
  <si>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</si>
  <si>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</si>
  <si>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</si>
  <si>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</si>
  <si>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</si>
  <si>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</si>
  <si>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</si>
  <si>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</si>
  <si>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</si>
  <si>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</si>
  <si>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</si>
  <si>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</si>
  <si>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</si>
  <si>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</si>
  <si>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</si>
  <si>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</si>
  <si>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</si>
  <si>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</si>
  <si>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</si>
  <si>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</si>
  <si>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</si>
  <si>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</si>
  <si>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</si>
  <si>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</si>
  <si>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</si>
  <si>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</si>
  <si>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</si>
  <si>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</si>
  <si>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</si>
  <si>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</si>
  <si>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</si>
  <si>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</si>
  <si>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</si>
  <si>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</si>
  <si>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</si>
  <si>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</si>
  <si>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</si>
  <si>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</si>
  <si>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</si>
  <si>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</si>
  <si>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</si>
  <si>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</si>
  <si>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</si>
  <si>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</si>
  <si>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</si>
  <si>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</si>
  <si>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</si>
  <si>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</si>
  <si>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</si>
  <si>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</si>
  <si>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</si>
  <si>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</si>
  <si>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</si>
  <si>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</si>
  <si>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</si>
  <si>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</si>
  <si>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</si>
  <si>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</si>
  <si>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</si>
  <si>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</si>
  <si>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</si>
  <si>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</si>
  <si>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</si>
  <si>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</si>
  <si>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</si>
  <si>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</si>
  <si>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</si>
  <si>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</si>
  <si>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</si>
  <si>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</si>
  <si>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</si>
  <si>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</si>
  <si>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</si>
  <si>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</si>
  <si>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</si>
  <si>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</si>
  <si>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</si>
  <si>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</si>
  <si>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</si>
  <si>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</si>
  <si>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</si>
  <si>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</si>
  <si>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</si>
  <si>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</si>
  <si>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</si>
  <si>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</si>
  <si>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</si>
  <si>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</si>
  <si>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</si>
  <si>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</si>
  <si>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</si>
  <si>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</si>
  <si>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</si>
  <si>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</si>
  <si>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</si>
  <si>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</si>
  <si>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</si>
  <si>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</si>
  <si>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</si>
  <si>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</si>
  <si>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</si>
  <si>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</si>
  <si>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</si>
  <si>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</si>
  <si>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</si>
  <si>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</si>
  <si>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</si>
  <si>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</si>
  <si>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</si>
  <si>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</si>
  <si>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</si>
  <si>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</si>
  <si>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</si>
  <si>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</si>
  <si>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</si>
  <si>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</si>
  <si>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</si>
  <si>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</si>
  <si>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</si>
  <si>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</si>
  <si>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</si>
  <si>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</si>
  <si>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</si>
  <si>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</si>
  <si>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</si>
  <si>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</si>
  <si>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</si>
  <si>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</si>
  <si>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</si>
  <si>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</si>
  <si>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</si>
  <si>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</si>
  <si>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</si>
  <si>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</si>
  <si>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</si>
  <si>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</si>
  <si>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</si>
  <si>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</si>
  <si>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</si>
  <si>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</si>
  <si>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</si>
  <si>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</si>
  <si>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</si>
  <si>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</si>
  <si>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</si>
  <si>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</si>
  <si>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</si>
  <si>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</si>
  <si>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</si>
  <si>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</si>
  <si>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</si>
  <si>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</si>
  <si>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</si>
  <si>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</si>
  <si>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</si>
  <si>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</si>
  <si>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</si>
  <si>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</si>
  <si>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</si>
  <si>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</si>
  <si>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</si>
  <si>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</si>
  <si>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</si>
  <si>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</si>
  <si>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</si>
  <si>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</si>
  <si>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</si>
  <si>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</si>
  <si>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</si>
  <si>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</si>
  <si>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</si>
  <si>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</si>
  <si>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</si>
  <si>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</si>
  <si>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</si>
  <si>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</si>
  <si>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</si>
  <si>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</si>
  <si>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</si>
  <si>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</si>
  <si>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</si>
  <si>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</si>
  <si>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</si>
  <si>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</si>
  <si>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</si>
  <si>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</si>
  <si>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</si>
  <si>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</si>
  <si>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</si>
  <si>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</si>
  <si>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</si>
  <si>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</si>
  <si>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</si>
  <si>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</si>
  <si>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</si>
  <si>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</si>
  <si>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</si>
  <si>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</si>
  <si>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</si>
  <si>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</si>
  <si>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</si>
  <si>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</si>
  <si>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</si>
  <si>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</si>
  <si>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</si>
  <si>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</si>
  <si>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</si>
  <si>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</si>
  <si>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</si>
  <si>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</si>
  <si>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</si>
  <si>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</si>
  <si>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</si>
  <si>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</si>
  <si>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</si>
  <si>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</si>
  <si>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</si>
  <si>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</si>
  <si>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</si>
  <si>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</si>
  <si>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</si>
  <si>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</si>
  <si>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</si>
  <si>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</si>
  <si>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</si>
  <si>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</si>
  <si>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</si>
  <si>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</si>
  <si>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</si>
  <si>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</si>
  <si>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</si>
  <si>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</si>
  <si>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</si>
  <si>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</si>
  <si>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</si>
  <si>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</si>
  <si>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</si>
  <si>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</si>
  <si>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</si>
  <si>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</si>
  <si>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</si>
  <si>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</si>
  <si>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</si>
  <si>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</si>
  <si>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</si>
  <si>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</si>
  <si>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</si>
  <si>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</si>
  <si>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</si>
  <si>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</si>
  <si>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</si>
  <si>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</si>
  <si>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</si>
  <si>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</si>
  <si>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</si>
  <si>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</si>
  <si>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</si>
  <si>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</si>
  <si>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</si>
  <si>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</si>
  <si>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</si>
  <si>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</si>
  <si>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</si>
  <si>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</si>
  <si>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</si>
  <si>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</si>
  <si>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</si>
  <si>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</si>
  <si>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</si>
  <si>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</si>
  <si>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</si>
  <si>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</si>
  <si>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</si>
  <si>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</si>
  <si>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</si>
  <si>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</si>
  <si>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</si>
  <si>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</si>
  <si>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</si>
  <si>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</si>
  <si>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</si>
  <si>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</si>
  <si>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</si>
  <si>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</si>
  <si>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</si>
  <si>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</si>
  <si>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</si>
  <si>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</si>
  <si>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</si>
  <si>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</si>
  <si>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</si>
  <si>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</si>
  <si>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</si>
  <si>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</si>
  <si>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</si>
  <si>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</si>
  <si>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</si>
  <si>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</si>
  <si>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</si>
  <si>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</si>
  <si>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</si>
  <si>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</si>
  <si>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</si>
  <si>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</si>
  <si>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</si>
  <si>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</si>
  <si>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</si>
  <si>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</si>
  <si>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</si>
  <si>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</si>
  <si>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</si>
  <si>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</si>
  <si>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</si>
  <si>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</si>
  <si>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</si>
  <si>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</si>
  <si>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</si>
  <si>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</si>
  <si>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</si>
  <si>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</si>
  <si>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</si>
  <si>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</si>
  <si>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</si>
  <si>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</si>
  <si>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</si>
  <si>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</si>
  <si>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</si>
  <si>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</si>
  <si>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</si>
  <si>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</si>
  <si>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</si>
  <si>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</si>
  <si>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</si>
  <si>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</si>
  <si>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</si>
  <si>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</si>
  <si>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</si>
  <si>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</si>
  <si>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</si>
  <si>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</si>
  <si>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</si>
  <si>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</si>
  <si>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</si>
  <si>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</si>
  <si>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</si>
  <si>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</si>
  <si>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</si>
  <si>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</si>
  <si>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</si>
  <si>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</si>
  <si>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</si>
  <si>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</si>
  <si>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</si>
  <si>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</si>
  <si>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</si>
  <si>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</si>
  <si>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</si>
  <si>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</si>
  <si>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</si>
  <si>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</si>
  <si>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</si>
  <si>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</si>
  <si>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</si>
  <si>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</si>
  <si>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</si>
  <si>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</si>
  <si>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</si>
  <si>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</si>
  <si>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</si>
  <si>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</si>
  <si>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</si>
  <si>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</si>
  <si>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</si>
  <si>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</si>
  <si>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</si>
  <si>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</si>
  <si>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</si>
  <si>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</si>
  <si>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</si>
  <si>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</si>
  <si>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</si>
  <si>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</si>
  <si>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</si>
  <si>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</si>
  <si>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</si>
  <si>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</si>
  <si>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</si>
  <si>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</si>
  <si>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</si>
  <si>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</si>
  <si>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</si>
  <si>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</si>
  <si>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</si>
  <si>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</si>
  <si>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</si>
  <si>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</si>
  <si>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</si>
  <si>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</si>
  <si>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</si>
  <si>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</si>
  <si>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</si>
  <si>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</si>
  <si>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</si>
  <si>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</si>
  <si>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</si>
  <si>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</si>
  <si>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</si>
  <si>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</si>
  <si>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</si>
  <si>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</si>
  <si>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</si>
  <si>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</si>
  <si>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</si>
  <si>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</si>
  <si>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</si>
  <si>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</si>
  <si>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</si>
  <si>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</si>
  <si>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</si>
  <si>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</si>
  <si>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</si>
  <si>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</si>
  <si>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</si>
  <si>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</si>
  <si>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</si>
  <si>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</si>
  <si>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</si>
  <si>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</si>
  <si>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</si>
  <si>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</si>
  <si>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</si>
  <si>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</si>
  <si>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</si>
  <si>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</si>
  <si>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</si>
  <si>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</si>
  <si>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</si>
  <si>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</si>
  <si>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</si>
  <si>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</si>
  <si>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</si>
  <si>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</si>
  <si>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</si>
  <si>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</si>
  <si>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</si>
  <si>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</si>
  <si>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</si>
  <si>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</si>
  <si>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</si>
  <si>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</si>
  <si>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</si>
  <si>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</si>
  <si>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</si>
  <si>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</si>
  <si>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</si>
  <si>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</si>
  <si>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</si>
  <si>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</si>
  <si>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</si>
  <si>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</si>
  <si>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</si>
  <si>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</si>
  <si>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</si>
  <si>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</si>
  <si>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</si>
  <si>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</si>
  <si>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</si>
  <si>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</si>
  <si>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</si>
  <si>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</si>
  <si>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</si>
  <si>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</si>
  <si>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</si>
  <si>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</si>
  <si>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</si>
  <si>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</si>
  <si>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</si>
  <si>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</si>
  <si>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</si>
  <si>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</si>
  <si>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</si>
  <si>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</si>
  <si>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</si>
  <si>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</si>
  <si>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</si>
  <si>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</si>
  <si>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</si>
  <si>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</si>
  <si>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</si>
  <si>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</si>
  <si>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</si>
  <si>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</si>
  <si>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</si>
  <si>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</si>
  <si>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</si>
  <si>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</si>
  <si>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</si>
  <si>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</si>
  <si>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</si>
  <si>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</si>
  <si>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</si>
  <si>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</si>
  <si>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</si>
  <si>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</si>
  <si>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</si>
  <si>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</si>
  <si>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</si>
  <si>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</si>
  <si>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</si>
  <si>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</si>
  <si>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</si>
  <si>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</si>
  <si>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</si>
  <si>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</si>
  <si>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</si>
  <si>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</si>
  <si>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</si>
  <si>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</si>
  <si>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</si>
  <si>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</si>
  <si>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</si>
  <si>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</si>
  <si>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</si>
  <si>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</si>
  <si>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</si>
  <si>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</si>
  <si>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</si>
  <si>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</si>
  <si>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</si>
  <si>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</si>
  <si>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</si>
  <si>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</si>
  <si>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</si>
  <si>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</si>
  <si>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</si>
  <si>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</si>
  <si>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</si>
  <si>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</si>
  <si>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</si>
  <si>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</si>
  <si>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</si>
  <si>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</si>
  <si>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</si>
  <si>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</si>
  <si>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</si>
  <si>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</si>
  <si>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</si>
  <si>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</si>
  <si>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</si>
  <si>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</si>
  <si>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</si>
  <si>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</si>
  <si>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</si>
  <si>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</si>
  <si>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</si>
  <si>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</si>
  <si>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</si>
  <si>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</si>
  <si>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</si>
  <si>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</si>
  <si>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</si>
  <si>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</si>
  <si>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</si>
  <si>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</si>
  <si>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</si>
  <si>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</si>
  <si>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</si>
  <si>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</si>
  <si>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</si>
  <si>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</si>
  <si>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</si>
  <si>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</si>
  <si>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</si>
  <si>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</si>
  <si>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</si>
  <si>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</si>
  <si>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</si>
  <si>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</si>
  <si>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</si>
  <si>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</si>
  <si>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</si>
  <si>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</si>
  <si>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</si>
  <si>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</si>
  <si>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</si>
  <si>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</si>
  <si>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</si>
  <si>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</si>
  <si>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</si>
  <si>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</si>
  <si>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</si>
  <si>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</si>
  <si>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</si>
  <si>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</si>
  <si>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</si>
  <si>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</si>
  <si>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</si>
  <si>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</si>
  <si>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</si>
  <si>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</si>
  <si>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</si>
  <si>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</si>
  <si>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</si>
  <si>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</si>
  <si>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</si>
  <si>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</si>
  <si>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</si>
  <si>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</si>
  <si>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</si>
  <si>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</si>
  <si>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</si>
  <si>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</si>
  <si>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</si>
  <si>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</si>
  <si>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</si>
  <si>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</si>
  <si>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</si>
  <si>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</si>
  <si>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</si>
  <si>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</si>
  <si>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</si>
  <si>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</si>
  <si>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</si>
  <si>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</si>
  <si>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</si>
  <si>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</si>
  <si>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</si>
  <si>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</si>
  <si>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</si>
  <si>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</si>
  <si>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</si>
  <si>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</si>
  <si>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</si>
  <si>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</si>
  <si>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</si>
  <si>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</si>
  <si>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</si>
  <si>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</si>
  <si>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</si>
  <si>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</si>
  <si>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</si>
  <si>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</si>
  <si>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</si>
  <si>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</si>
  <si>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</si>
  <si>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</si>
  <si>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</si>
  <si>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</si>
  <si>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</si>
  <si>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</si>
  <si>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</si>
  <si>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</si>
  <si>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</si>
  <si>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</si>
  <si>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</si>
  <si>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</si>
  <si>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</si>
  <si>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</si>
  <si>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</si>
  <si>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</si>
  <si>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</si>
  <si>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</si>
  <si>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</si>
  <si>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</si>
  <si>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</si>
  <si>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</si>
  <si>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</si>
  <si>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</si>
  <si>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</si>
  <si>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</si>
  <si>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</si>
  <si>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</si>
  <si>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</si>
  <si>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</si>
  <si>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</si>
  <si>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</si>
  <si>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</si>
  <si>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</si>
  <si>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</si>
  <si>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</si>
  <si>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</si>
  <si>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</si>
  <si>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</si>
  <si>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</si>
  <si>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</si>
  <si>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</si>
  <si>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</si>
  <si>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</si>
  <si>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</si>
  <si>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</si>
  <si>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</si>
  <si>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</si>
  <si>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</si>
  <si>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</si>
  <si>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</si>
  <si>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</si>
  <si>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</si>
  <si>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</si>
  <si>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</si>
  <si>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</si>
  <si>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</si>
  <si>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</si>
  <si>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</si>
  <si>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</si>
  <si>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</si>
  <si>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</si>
  <si>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</si>
  <si>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</si>
  <si>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</si>
  <si>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</si>
  <si>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</si>
  <si>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</si>
  <si>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</si>
  <si>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</si>
  <si>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</si>
  <si>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</si>
  <si>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</si>
  <si>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</si>
  <si>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</si>
  <si>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</si>
  <si>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</si>
  <si>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</si>
  <si>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</si>
  <si>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</si>
  <si>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</si>
  <si>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</si>
  <si>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</si>
  <si>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</si>
  <si>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</si>
  <si>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</si>
  <si>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</si>
  <si>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</si>
  <si>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</si>
  <si>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</si>
  <si>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</si>
  <si>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</si>
  <si>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</si>
  <si>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</si>
  <si>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</si>
  <si>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</si>
  <si>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</si>
  <si>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</si>
  <si>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</si>
  <si>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</si>
  <si>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</si>
  <si>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</si>
  <si>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</si>
  <si>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</si>
  <si>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</si>
  <si>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</si>
  <si>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</si>
  <si>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</si>
  <si>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</si>
  <si>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</si>
  <si>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</si>
  <si>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</si>
  <si>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</si>
  <si>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</si>
  <si>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</si>
  <si>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</si>
  <si>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</si>
  <si>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</si>
  <si>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</si>
  <si>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</si>
  <si>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</si>
  <si>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</si>
  <si>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</si>
  <si>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</si>
  <si>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</si>
  <si>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</si>
  <si>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</si>
  <si>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</si>
  <si>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</si>
  <si>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</si>
  <si>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</si>
  <si>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</si>
  <si>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</si>
  <si>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</si>
  <si>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</si>
  <si>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</si>
  <si>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</si>
  <si>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</si>
  <si>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</si>
  <si>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</si>
  <si>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</si>
  <si>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</si>
  <si>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</si>
  <si>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</si>
  <si>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</si>
  <si>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</si>
  <si>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</si>
  <si>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</si>
  <si>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</si>
  <si>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</si>
  <si>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</si>
  <si>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</si>
  <si>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</si>
  <si>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</si>
  <si>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</si>
  <si>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</si>
  <si>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</si>
  <si>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</si>
  <si>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</si>
  <si>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</si>
  <si>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</si>
  <si>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</si>
  <si>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</si>
  <si>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</si>
  <si>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</si>
  <si>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</si>
  <si>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</si>
  <si>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</si>
  <si>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</si>
  <si>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</si>
  <si>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</si>
  <si>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</si>
  <si>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</si>
  <si>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</si>
  <si>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</si>
  <si>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</si>
  <si>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</si>
  <si>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</si>
  <si>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</si>
  <si>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</si>
  <si>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</si>
  <si>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</si>
  <si>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</si>
  <si>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</si>
  <si>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</si>
  <si>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</si>
  <si>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</si>
  <si>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</si>
  <si>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</si>
  <si>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</si>
  <si>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</si>
  <si>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</si>
  <si>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</si>
  <si>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</si>
  <si>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</si>
  <si>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</si>
  <si>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</si>
  <si>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</si>
  <si>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</si>
  <si>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</si>
  <si>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</si>
  <si>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</si>
  <si>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</si>
  <si>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</si>
  <si>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</si>
  <si>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</si>
  <si>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</si>
  <si>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</si>
  <si>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</si>
  <si>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</si>
  <si>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</si>
  <si>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</si>
  <si>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</si>
  <si>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</si>
  <si>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</si>
  <si>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</si>
  <si>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</si>
  <si>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</si>
  <si>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</si>
  <si>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</si>
  <si>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</si>
  <si>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</si>
  <si>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</si>
  <si>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</si>
  <si>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</si>
  <si>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</si>
  <si>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</si>
  <si>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</si>
  <si>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</si>
  <si>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</si>
  <si>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</si>
  <si>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</si>
  <si>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</si>
  <si>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</si>
  <si>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</si>
  <si>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</si>
  <si>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</si>
  <si>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</si>
  <si>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</si>
  <si>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</si>
  <si>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</si>
  <si>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</si>
  <si>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</si>
  <si>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</si>
  <si>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</si>
  <si>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</si>
  <si>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</si>
  <si>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</si>
  <si>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</si>
  <si>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</si>
  <si>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</si>
  <si>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</si>
  <si>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</si>
  <si>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</si>
  <si>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</si>
  <si>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</si>
  <si>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</si>
  <si>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</si>
  <si>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</si>
  <si>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</si>
  <si>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</si>
  <si>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</si>
  <si>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</si>
  <si>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</si>
  <si>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</si>
  <si>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</si>
  <si>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</si>
  <si>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</si>
  <si>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</si>
  <si>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</si>
  <si>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</si>
  <si>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</si>
  <si>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</si>
  <si>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</si>
  <si>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</si>
  <si>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</si>
  <si>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</si>
  <si>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</si>
  <si>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</si>
  <si>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</si>
  <si>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</si>
  <si>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</si>
  <si>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</si>
  <si>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</si>
  <si>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</si>
  <si>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</si>
  <si>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</si>
  <si>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</si>
  <si>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</si>
  <si>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</si>
  <si>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</si>
  <si>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</si>
  <si>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</si>
  <si>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</si>
  <si>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</si>
  <si>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</si>
  <si>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</si>
  <si>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</si>
  <si>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</si>
  <si>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</si>
  <si>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</si>
  <si>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</si>
  <si>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</si>
  <si>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</si>
  <si>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</si>
  <si>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</si>
  <si>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</si>
  <si>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</si>
  <si>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</si>
  <si>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</si>
  <si>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</si>
  <si>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</si>
  <si>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</si>
  <si>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</si>
  <si>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</si>
  <si>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</si>
  <si>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</si>
  <si>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</si>
  <si>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</si>
  <si>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</si>
  <si>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</si>
  <si>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</si>
  <si>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</si>
  <si>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</si>
  <si>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</si>
  <si>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</si>
  <si>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</si>
  <si>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</si>
  <si>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</si>
  <si>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</si>
  <si>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</si>
  <si>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</si>
  <si>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</si>
  <si>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</si>
  <si>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</si>
  <si>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</si>
  <si>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</si>
  <si>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</si>
  <si>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</si>
  <si>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</si>
  <si>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</si>
  <si>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</si>
  <si>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</si>
  <si>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</si>
  <si>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</si>
  <si>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</si>
  <si>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</si>
  <si>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</si>
  <si>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</si>
  <si>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</si>
  <si>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</si>
  <si>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</si>
  <si>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</si>
  <si>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</si>
  <si>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</si>
  <si>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</si>
  <si>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</si>
  <si>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</si>
  <si>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</si>
  <si>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</si>
  <si>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</si>
  <si>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</si>
  <si>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</si>
  <si>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</si>
  <si>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</si>
  <si>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</si>
  <si>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</si>
  <si>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</si>
  <si>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</si>
  <si>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</si>
  <si>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</si>
  <si>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</si>
  <si>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</si>
  <si>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</si>
  <si>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</si>
  <si>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</si>
  <si>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</si>
  <si>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</si>
  <si>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</si>
  <si>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</si>
  <si>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</si>
  <si>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</si>
  <si>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</si>
  <si>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</si>
  <si>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</si>
  <si>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</si>
  <si>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</si>
  <si>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</si>
  <si>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</si>
  <si>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</si>
  <si>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</si>
  <si>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</si>
  <si>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</si>
  <si>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</si>
  <si>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</si>
  <si>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</si>
  <si>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</si>
  <si>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</si>
  <si>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</si>
  <si>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</si>
  <si>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</si>
  <si>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</si>
  <si>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</si>
  <si>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</si>
  <si>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</si>
  <si>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</si>
  <si>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</si>
  <si>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</si>
  <si>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</si>
  <si>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</si>
  <si>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</si>
  <si>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</si>
  <si>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</si>
  <si>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</si>
  <si>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</si>
  <si>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</si>
  <si>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</si>
  <si>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</si>
  <si>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</si>
  <si>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</si>
  <si>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</si>
  <si>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</si>
  <si>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</si>
  <si>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</si>
  <si>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</si>
  <si>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</si>
  <si>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</si>
  <si>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</si>
  <si>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</si>
  <si>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</si>
  <si>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</si>
  <si>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</si>
  <si>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</si>
  <si>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</si>
  <si>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</si>
  <si>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</si>
  <si>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</si>
  <si>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</si>
  <si>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</si>
  <si>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</si>
  <si>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</si>
  <si>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</si>
  <si>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</si>
  <si>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</si>
  <si>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</si>
  <si>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</si>
  <si>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</si>
  <si>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</si>
  <si>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</si>
  <si>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</si>
  <si>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</si>
  <si>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</si>
  <si>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</si>
  <si>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</si>
  <si>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</si>
  <si>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</si>
  <si>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</si>
  <si>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</si>
  <si>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</si>
  <si>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</si>
  <si>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</si>
  <si>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</si>
  <si>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</si>
  <si>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</si>
  <si>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</si>
  <si>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</si>
  <si>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</si>
  <si>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</si>
  <si>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</si>
  <si>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</si>
  <si>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</si>
  <si>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</si>
  <si>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</si>
  <si>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</si>
  <si>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</si>
  <si>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</si>
  <si>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</si>
  <si>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</si>
  <si>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</si>
  <si>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</si>
  <si>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</si>
  <si>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</si>
  <si>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</si>
  <si>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</si>
  <si>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</si>
  <si>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</si>
  <si>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</si>
  <si>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</si>
  <si>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</si>
  <si>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</si>
  <si>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</si>
  <si>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</si>
  <si>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</si>
  <si>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</si>
  <si>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</si>
  <si>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</si>
  <si>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</si>
  <si>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</si>
  <si>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</si>
  <si>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</si>
  <si>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</si>
  <si>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</si>
  <si>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</si>
  <si>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</si>
  <si>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</si>
  <si>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</si>
  <si>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</si>
  <si>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</si>
  <si>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</si>
  <si>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</si>
  <si>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</si>
  <si>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</si>
  <si>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</si>
  <si>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</si>
  <si>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</si>
  <si>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</si>
  <si>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</si>
  <si>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</si>
  <si>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</si>
  <si>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</si>
  <si>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</si>
  <si>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</si>
  <si>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</si>
  <si>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</si>
  <si>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</si>
  <si>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</si>
  <si>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</si>
  <si>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</si>
  <si>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</si>
  <si>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</si>
  <si>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</si>
  <si>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</si>
  <si>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</si>
  <si>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</si>
  <si>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</si>
  <si>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</si>
  <si>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</si>
  <si>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</si>
  <si>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</si>
  <si>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</si>
  <si>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</si>
  <si>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</si>
  <si>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</si>
  <si>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</si>
  <si>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</si>
  <si>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</si>
  <si>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</si>
  <si>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</si>
  <si>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</si>
  <si>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</si>
  <si>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</si>
  <si>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</si>
  <si>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</si>
  <si>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</si>
  <si>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</si>
  <si>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</si>
  <si>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</si>
  <si>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</si>
  <si>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</si>
  <si>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</si>
  <si>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</si>
  <si>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</si>
  <si>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</si>
  <si>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</si>
  <si>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</si>
  <si>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</si>
  <si>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</si>
  <si>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</si>
  <si>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</si>
  <si>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</si>
  <si>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</si>
  <si>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</si>
  <si>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</si>
  <si>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</si>
  <si>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</si>
  <si>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</si>
  <si>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</si>
  <si>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</si>
  <si>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</si>
  <si>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</si>
  <si>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</si>
  <si>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</si>
  <si>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</si>
  <si>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</si>
  <si>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</si>
  <si>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</si>
  <si>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</si>
  <si>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</si>
  <si>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</si>
  <si>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</si>
  <si>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</si>
  <si>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</si>
  <si>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</si>
  <si>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</si>
  <si>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</si>
  <si>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</si>
  <si>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</si>
  <si>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</si>
  <si>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</si>
  <si>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</si>
  <si>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</si>
  <si>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</si>
  <si>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</si>
  <si>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</si>
  <si>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</si>
  <si>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</si>
  <si>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</si>
  <si>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</si>
  <si>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</si>
  <si>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</si>
  <si>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</si>
  <si>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</si>
  <si>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</si>
  <si>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</si>
  <si>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</si>
  <si>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</si>
  <si>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</si>
  <si>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</si>
  <si>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</si>
  <si>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</si>
  <si>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</si>
  <si>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</si>
  <si>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</si>
  <si>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</si>
  <si>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</si>
  <si>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</si>
  <si>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</si>
  <si>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</si>
  <si>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</si>
  <si>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</si>
  <si>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</si>
  <si>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</si>
  <si>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</si>
  <si>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</si>
  <si>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</si>
  <si>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</si>
  <si>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</si>
  <si>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</si>
  <si>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</si>
  <si>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</si>
  <si>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</si>
  <si>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</si>
  <si>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</si>
  <si>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</si>
  <si>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</si>
  <si>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</si>
  <si>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</si>
  <si>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</si>
  <si>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</si>
  <si>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</si>
  <si>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</si>
  <si>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</si>
  <si>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</si>
  <si>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</si>
  <si>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</si>
  <si>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</si>
  <si>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</si>
  <si>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</si>
  <si>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</si>
  <si>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</si>
  <si>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</si>
  <si>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</si>
  <si>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</si>
  <si>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</si>
  <si>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</si>
  <si>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</si>
  <si>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</si>
  <si>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</si>
  <si>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</si>
  <si>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</si>
  <si>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</si>
  <si>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</si>
  <si>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</si>
  <si>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</si>
  <si>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</si>
  <si>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</si>
  <si>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</si>
  <si>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</si>
  <si>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</si>
  <si>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</si>
  <si>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</si>
  <si>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</si>
  <si>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</si>
  <si>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</si>
  <si>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</si>
  <si>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</si>
  <si>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</si>
  <si>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</si>
  <si>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</si>
  <si>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</si>
  <si>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</si>
  <si>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</si>
  <si>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</si>
  <si>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</si>
  <si>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</si>
  <si>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</si>
  <si>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</si>
  <si>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</si>
  <si>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</si>
  <si>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</si>
  <si>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</si>
  <si>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</si>
  <si>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</si>
  <si>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</si>
  <si>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</si>
  <si>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</si>
  <si>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</si>
  <si>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</si>
  <si>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</si>
  <si>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</si>
  <si>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</si>
  <si>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</si>
  <si>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</si>
  <si>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</si>
  <si>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</si>
  <si>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</si>
  <si>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</si>
  <si>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</si>
  <si>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</si>
  <si>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</si>
  <si>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</si>
  <si>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</si>
  <si>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</si>
  <si>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</si>
  <si>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</si>
  <si>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</si>
  <si>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</si>
  <si>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</si>
  <si>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</si>
  <si>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</si>
  <si>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</si>
  <si>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</si>
  <si>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</si>
  <si>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</si>
  <si>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</si>
  <si>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</si>
  <si>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</si>
  <si>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</si>
  <si>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</si>
  <si>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</si>
  <si>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</si>
  <si>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</si>
  <si>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</si>
  <si>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</si>
  <si>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</si>
  <si>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</si>
  <si>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</si>
  <si>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</si>
  <si>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</si>
  <si>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</si>
  <si>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</si>
  <si>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</si>
  <si>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</si>
  <si>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</si>
  <si>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</si>
  <si>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</si>
  <si>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</si>
  <si>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</si>
  <si>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</si>
  <si>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</si>
  <si>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</si>
  <si>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</si>
  <si>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</si>
  <si>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</si>
  <si>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</si>
  <si>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</si>
  <si>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</si>
  <si>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</si>
  <si>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</si>
  <si>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</si>
  <si>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</si>
  <si>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</si>
  <si>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</si>
  <si>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</si>
  <si>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</si>
  <si>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</si>
  <si>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</si>
  <si>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</si>
  <si>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</si>
  <si>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</si>
  <si>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</si>
  <si>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</si>
  <si>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</si>
  <si>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</si>
  <si>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</si>
  <si>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</si>
  <si>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</si>
  <si>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</si>
  <si>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</si>
  <si>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</si>
  <si>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</si>
  <si>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</si>
  <si>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</si>
  <si>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</si>
  <si>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</si>
  <si>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</si>
  <si>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</si>
  <si>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</si>
  <si>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</si>
  <si>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</si>
  <si>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</si>
  <si>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</si>
  <si>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</si>
  <si>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</si>
  <si>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</si>
  <si>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</si>
  <si>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</si>
  <si>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</si>
  <si>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</si>
  <si>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</si>
  <si>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</si>
  <si>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</si>
  <si>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</si>
  <si>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</si>
  <si>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</si>
  <si>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</si>
  <si>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</si>
  <si>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</si>
  <si>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</si>
  <si>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</si>
  <si>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</si>
  <si>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</si>
  <si>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</si>
  <si>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</si>
  <si>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</si>
  <si>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</si>
  <si>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</si>
  <si>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</si>
  <si>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</si>
  <si>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</si>
  <si>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</si>
  <si>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</si>
  <si>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</si>
  <si>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</si>
  <si>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</si>
  <si>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</si>
  <si>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</si>
  <si>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</si>
  <si>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</si>
  <si>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</si>
  <si>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</si>
  <si>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</si>
  <si>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</si>
  <si>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</si>
  <si>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</si>
  <si>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</si>
  <si>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</si>
  <si>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</si>
  <si>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</si>
  <si>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</si>
  <si>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</si>
  <si>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</si>
  <si>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</si>
  <si>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</si>
  <si>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</si>
  <si>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</si>
  <si>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</si>
  <si>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</si>
  <si>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</si>
  <si>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</si>
  <si>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</si>
  <si>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</si>
  <si>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</si>
  <si>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</si>
  <si>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</si>
  <si>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</si>
  <si>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</si>
  <si>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</si>
  <si>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</si>
  <si>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</si>
  <si>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</si>
  <si>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</si>
  <si>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</si>
  <si>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</si>
  <si>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</si>
  <si>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</si>
  <si>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</si>
  <si>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</si>
  <si>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</si>
  <si>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</si>
  <si>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</si>
  <si>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</si>
  <si>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</si>
  <si>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</si>
  <si>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</si>
  <si>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</si>
  <si>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</si>
  <si>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</si>
  <si>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</si>
  <si>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</si>
  <si>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</si>
  <si>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</si>
  <si>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</si>
  <si>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</si>
  <si>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</si>
  <si>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</si>
  <si>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</si>
  <si>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</si>
  <si>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</si>
  <si>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</si>
  <si>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</si>
  <si>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</si>
  <si>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</si>
  <si>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</si>
  <si>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</si>
  <si>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</si>
  <si>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</si>
  <si>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</si>
  <si>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</si>
  <si>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</si>
  <si>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</si>
  <si>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</si>
  <si>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</si>
  <si>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</si>
  <si>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</si>
  <si>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</si>
  <si>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</si>
  <si>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</si>
  <si>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</si>
  <si>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</si>
  <si>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</si>
  <si>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</si>
  <si>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</si>
  <si>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</si>
  <si>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</si>
  <si>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</si>
  <si>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</si>
  <si>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</si>
  <si>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</si>
  <si>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</si>
  <si>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</si>
  <si>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</si>
  <si>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</si>
  <si>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</si>
  <si>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</si>
  <si>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</si>
  <si>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</si>
  <si>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</si>
  <si>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</si>
  <si>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</si>
  <si>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</si>
  <si>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</si>
  <si>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</si>
  <si>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</si>
  <si>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</si>
  <si>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</si>
  <si>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</si>
  <si>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</si>
  <si>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</si>
  <si>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</si>
  <si>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</si>
  <si>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</si>
  <si>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</si>
  <si>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</si>
  <si>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</si>
  <si>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</si>
  <si>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</si>
  <si>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</si>
  <si>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</si>
  <si>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</si>
  <si>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</si>
  <si>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</si>
  <si>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</si>
  <si>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</si>
  <si>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</si>
  <si>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</si>
  <si>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</si>
  <si>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</si>
  <si>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</si>
  <si>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</si>
  <si>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</si>
  <si>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</si>
  <si>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</si>
  <si>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</si>
  <si>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</si>
  <si>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</si>
  <si>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</si>
  <si>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</si>
  <si>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</si>
  <si>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</si>
  <si>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</si>
  <si>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</si>
  <si>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</si>
  <si>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</si>
  <si>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</si>
  <si>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</si>
  <si>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</si>
  <si>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</si>
  <si>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</si>
  <si>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</si>
  <si>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</si>
  <si>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</si>
  <si>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</si>
  <si>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</si>
  <si>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</si>
  <si>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</si>
  <si>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</si>
  <si>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</si>
  <si>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</si>
  <si>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</si>
  <si>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</si>
  <si>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</si>
  <si>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</si>
  <si>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</si>
  <si>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</si>
  <si>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</si>
  <si>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</si>
  <si>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</si>
  <si>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</si>
  <si>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</si>
  <si>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</si>
  <si>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</si>
  <si>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</si>
  <si>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</si>
  <si>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</si>
  <si>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</si>
  <si>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</si>
  <si>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</si>
  <si>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</si>
  <si>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</si>
  <si>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</si>
  <si>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</si>
  <si>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</si>
  <si>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</si>
  <si>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</si>
  <si>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</si>
  <si>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</si>
  <si>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</si>
  <si>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</si>
  <si>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</si>
  <si>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</si>
  <si>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</si>
  <si>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</si>
  <si>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</si>
  <si>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</si>
  <si>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</si>
  <si>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</si>
  <si>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</si>
  <si>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</si>
  <si>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</si>
  <si>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</si>
  <si>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</si>
  <si>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</si>
  <si>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</si>
  <si>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</si>
  <si>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</si>
  <si>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</si>
  <si>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</si>
  <si>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</si>
  <si>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</si>
  <si>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</si>
  <si>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</si>
  <si>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</si>
  <si>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</si>
  <si>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</si>
  <si>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</si>
  <si>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</si>
  <si>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</si>
  <si>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</si>
  <si>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</si>
  <si>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</si>
  <si>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</si>
  <si>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</si>
  <si>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</si>
  <si>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</si>
  <si>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</si>
  <si>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</si>
  <si>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</si>
  <si>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</si>
  <si>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</si>
  <si>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</si>
  <si>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</si>
  <si>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</si>
  <si>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</si>
  <si>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</si>
  <si>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</si>
  <si>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</si>
  <si>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</si>
  <si>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</si>
  <si>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</si>
  <si>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</si>
  <si>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</si>
  <si>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</si>
  <si>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</si>
  <si>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</si>
  <si>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</si>
  <si>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</si>
  <si>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</si>
  <si>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</si>
  <si>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</si>
  <si>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</si>
  <si>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</si>
  <si>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</si>
  <si>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</si>
  <si>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</si>
  <si>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</si>
  <si>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</si>
  <si>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</si>
  <si>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</si>
  <si>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</si>
  <si>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</si>
  <si>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</si>
  <si>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</si>
  <si>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</si>
  <si>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</si>
  <si>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</si>
  <si>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</si>
  <si>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</si>
  <si>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</si>
  <si>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</si>
  <si>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</si>
  <si>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</si>
  <si>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</si>
  <si>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</si>
  <si>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</si>
  <si>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</si>
  <si>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</si>
  <si>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</si>
  <si>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</si>
  <si>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</si>
  <si>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</si>
  <si>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</si>
  <si>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</si>
  <si>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</si>
  <si>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</si>
  <si>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</si>
  <si>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</si>
  <si>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</si>
  <si>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</si>
  <si>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</si>
  <si>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</si>
  <si>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</si>
  <si>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</si>
  <si>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</si>
  <si>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</si>
  <si>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</si>
  <si>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</si>
  <si>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</si>
  <si>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</si>
  <si>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</si>
  <si>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</si>
  <si>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</si>
  <si>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</si>
  <si>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</si>
  <si>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</si>
  <si>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</si>
  <si>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</si>
  <si>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</si>
  <si>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</si>
  <si>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</si>
  <si>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</si>
  <si>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</si>
  <si>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</si>
  <si>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</si>
  <si>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</si>
  <si>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</si>
  <si>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</si>
  <si>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</si>
  <si>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</si>
  <si>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</si>
  <si>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</si>
  <si>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</si>
  <si>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</si>
  <si>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</si>
  <si>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</si>
  <si>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</si>
  <si>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</si>
  <si>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</si>
  <si>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</si>
  <si>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</si>
  <si>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</si>
  <si>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</si>
  <si>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</si>
  <si>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</si>
  <si>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</si>
  <si>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</si>
  <si>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</si>
  <si>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</si>
  <si>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</si>
  <si>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</si>
  <si>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</si>
  <si>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</si>
  <si>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</si>
  <si>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</si>
  <si>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</si>
  <si>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</si>
  <si>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</si>
  <si>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</si>
  <si>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</si>
  <si>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</si>
  <si>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</si>
  <si>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</si>
  <si>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</si>
  <si>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</si>
  <si>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</si>
  <si>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</si>
  <si>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</si>
  <si>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</si>
  <si>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</si>
  <si>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</si>
  <si>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</si>
  <si>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</si>
  <si>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</si>
  <si>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</si>
  <si>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</si>
  <si>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</si>
  <si>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</si>
  <si>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</si>
  <si>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</si>
  <si>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</si>
  <si>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</si>
  <si>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</si>
  <si>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</si>
  <si>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</si>
  <si>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</si>
  <si>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</si>
  <si>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</si>
  <si>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</si>
  <si>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</si>
  <si>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</si>
  <si>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</si>
  <si>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</si>
  <si>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</si>
  <si>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</si>
  <si>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</si>
  <si>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</si>
  <si>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</si>
  <si>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</si>
  <si>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</si>
  <si>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</si>
  <si>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</si>
  <si>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</si>
  <si>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</si>
  <si>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</si>
  <si>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</si>
  <si>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</si>
  <si>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</si>
  <si>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</si>
  <si>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</si>
  <si>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</si>
  <si>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</si>
  <si>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</si>
  <si>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</si>
  <si>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</si>
  <si>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</si>
  <si>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</si>
  <si>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</si>
  <si>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</si>
  <si>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</si>
  <si>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</si>
  <si>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</si>
  <si>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</si>
  <si>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</si>
  <si>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</si>
  <si>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</si>
  <si>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</si>
  <si>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</si>
  <si>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</si>
  <si>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</si>
  <si>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</si>
  <si>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</si>
  <si>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</si>
  <si>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</si>
  <si>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</si>
  <si>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</si>
  <si>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</si>
  <si>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</si>
  <si>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</si>
  <si>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</si>
  <si>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</si>
  <si>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</si>
  <si>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</si>
  <si>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</si>
  <si>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</si>
  <si>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</si>
  <si>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</si>
  <si>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</si>
  <si>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</si>
  <si>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</si>
  <si>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</si>
  <si>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</si>
  <si>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</si>
  <si>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</si>
  <si>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</si>
  <si>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</si>
  <si>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</si>
  <si>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</si>
  <si>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</si>
  <si>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</si>
  <si>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</si>
  <si>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</si>
  <si>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</si>
  <si>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</si>
  <si>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</si>
  <si>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</si>
  <si>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</si>
  <si>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</si>
  <si>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</si>
  <si>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</si>
  <si>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</si>
  <si>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</si>
  <si>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</si>
  <si>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</si>
  <si>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</si>
  <si>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</si>
  <si>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</si>
  <si>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</si>
  <si>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</si>
  <si>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</si>
  <si>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</si>
  <si>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</si>
  <si>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</si>
  <si>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</si>
  <si>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</si>
  <si>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</si>
  <si>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</si>
  <si>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</si>
  <si>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</si>
  <si>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</si>
  <si>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</si>
  <si>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</si>
  <si>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</si>
  <si>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</si>
  <si>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</si>
  <si>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</si>
  <si>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</si>
  <si>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</si>
  <si>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</si>
  <si>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</si>
  <si>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</si>
  <si>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</si>
  <si>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</si>
  <si>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</si>
  <si>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</si>
  <si>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</si>
  <si>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</si>
  <si>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</si>
  <si>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</si>
  <si>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</si>
  <si>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</si>
  <si>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</si>
  <si>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</si>
  <si>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</si>
  <si>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</si>
  <si>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</si>
  <si>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</si>
  <si>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</si>
  <si>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</si>
  <si>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</si>
  <si>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</si>
  <si>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</si>
  <si>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</si>
  <si>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</si>
  <si>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</si>
  <si>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</si>
  <si>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</si>
  <si>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</si>
  <si>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</si>
  <si>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</si>
  <si>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</si>
  <si>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</si>
  <si>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</si>
  <si>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</si>
  <si>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</si>
  <si>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</si>
  <si>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</si>
  <si>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</si>
  <si>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</si>
  <si>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</si>
  <si>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</si>
  <si>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</si>
  <si>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</si>
  <si>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</si>
  <si>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</si>
  <si>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</si>
  <si>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</si>
  <si>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</si>
  <si>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</si>
  <si>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</si>
  <si>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</si>
  <si>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</si>
  <si>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</si>
  <si>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</si>
  <si>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</si>
  <si>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</si>
  <si>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</si>
  <si>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</si>
  <si>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</si>
  <si>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</si>
  <si>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</si>
  <si>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</si>
  <si>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</si>
  <si>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</si>
  <si>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</si>
  <si>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</si>
  <si>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</si>
  <si>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</si>
  <si>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</si>
  <si>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</si>
  <si>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</si>
  <si>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</si>
  <si>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</si>
  <si>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</si>
  <si>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</si>
  <si>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</si>
  <si>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</si>
  <si>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</si>
  <si>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</si>
  <si>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</si>
  <si>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</si>
  <si>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</si>
  <si>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</si>
  <si>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</si>
  <si>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</si>
  <si>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</si>
  <si>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</si>
  <si>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</si>
  <si>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</si>
  <si>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</si>
  <si>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</si>
  <si>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</si>
  <si>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</si>
  <si>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</si>
  <si>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</si>
  <si>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</si>
  <si>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</si>
  <si>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</si>
  <si>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</si>
  <si>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</si>
  <si>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</si>
  <si>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</si>
  <si>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</si>
  <si>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</si>
  <si>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</si>
  <si>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</si>
  <si>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</si>
  <si>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</si>
  <si>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</si>
  <si>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</si>
  <si>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</si>
  <si>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</si>
  <si>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</si>
  <si>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</si>
  <si>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</si>
  <si>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</si>
  <si>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</si>
  <si>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</si>
  <si>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</si>
  <si>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</si>
  <si>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</si>
  <si>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</si>
  <si>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</si>
  <si>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</si>
  <si>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</si>
  <si>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</si>
  <si>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</si>
  <si>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</si>
  <si>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</si>
  <si>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</si>
  <si>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</si>
  <si>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</si>
  <si>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</si>
  <si>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</si>
  <si>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</si>
  <si>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</si>
  <si>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</si>
  <si>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</si>
  <si>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</si>
  <si>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</si>
  <si>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</si>
  <si>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</si>
  <si>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</si>
  <si>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</si>
  <si>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</si>
  <si>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</si>
  <si>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</si>
  <si>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</si>
  <si>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</si>
  <si>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</si>
  <si>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</si>
  <si>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</si>
  <si>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</si>
  <si>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</si>
  <si>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</si>
  <si>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</si>
  <si>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</si>
  <si>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</si>
  <si>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</si>
  <si>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</si>
  <si>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</si>
  <si>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</si>
  <si>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</si>
  <si>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</si>
  <si>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</si>
  <si>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</si>
  <si>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</si>
  <si>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</si>
  <si>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</si>
  <si>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</si>
  <si>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</si>
  <si>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</si>
  <si>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</si>
  <si>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</si>
  <si>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</si>
  <si>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</si>
  <si>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</si>
  <si>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</si>
  <si>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</si>
  <si>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</si>
  <si>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</si>
  <si>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</si>
  <si>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</si>
  <si>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</si>
  <si>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</si>
  <si>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</si>
  <si>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</si>
  <si>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</si>
  <si>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</si>
  <si>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</si>
  <si>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</si>
  <si>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</si>
  <si>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</si>
  <si>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</si>
  <si>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</si>
  <si>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</si>
  <si>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</si>
  <si>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</si>
  <si>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</si>
  <si>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</si>
  <si>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</si>
  <si>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</si>
  <si>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</si>
  <si>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</si>
  <si>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</si>
  <si>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</si>
  <si>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</si>
  <si>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</si>
  <si>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</si>
  <si>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</si>
  <si>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</si>
  <si>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</si>
  <si>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</si>
  <si>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</si>
  <si>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</si>
  <si>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</si>
  <si>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</si>
  <si>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</si>
  <si>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</si>
  <si>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</si>
  <si>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</si>
  <si>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</si>
  <si>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</si>
  <si>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</si>
  <si>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</si>
  <si>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</si>
  <si>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</si>
  <si>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</si>
  <si>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</si>
  <si>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</si>
  <si>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</si>
  <si>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</si>
  <si>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</si>
  <si>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</si>
  <si>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</si>
  <si>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</si>
  <si>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</si>
  <si>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</si>
  <si>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</si>
  <si>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</si>
  <si>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</si>
  <si>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</si>
  <si>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</si>
  <si>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</si>
  <si>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</si>
  <si>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</si>
  <si>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</si>
  <si>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</si>
  <si>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</si>
  <si>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</si>
  <si>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</si>
  <si>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</si>
  <si>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</si>
  <si>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</si>
  <si>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</si>
  <si>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</si>
  <si>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</si>
  <si>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</si>
  <si>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</si>
  <si>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</si>
  <si>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</si>
  <si>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</si>
  <si>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</si>
  <si>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</si>
  <si>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</si>
  <si>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</si>
  <si>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</si>
  <si>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</si>
  <si>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</si>
  <si>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</si>
  <si>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</si>
  <si>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</si>
  <si>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</si>
  <si>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</si>
  <si>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</si>
  <si>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</si>
  <si>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</si>
  <si>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</si>
  <si>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</si>
  <si>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</si>
  <si>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</si>
  <si>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</si>
  <si>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</si>
  <si>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</si>
  <si>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</si>
  <si>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</si>
  <si>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</si>
  <si>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</si>
  <si>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</si>
  <si>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</si>
  <si>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</si>
  <si>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</si>
  <si>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</si>
  <si>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</si>
  <si>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</si>
  <si>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</si>
  <si>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</si>
  <si>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</si>
  <si>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</si>
  <si>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</si>
  <si>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</si>
  <si>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</si>
  <si>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</si>
  <si>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</si>
  <si>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</si>
  <si>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</si>
  <si>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</si>
  <si>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</si>
  <si>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</si>
  <si>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</si>
  <si>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</si>
  <si>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</si>
  <si>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</si>
  <si>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</si>
  <si>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</si>
  <si>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</si>
  <si>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</si>
  <si>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</si>
  <si>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</si>
  <si>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</si>
  <si>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</si>
  <si>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</si>
  <si>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</si>
  <si>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</si>
  <si>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</si>
  <si>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</si>
  <si>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</si>
  <si>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</si>
  <si>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</si>
  <si>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</si>
  <si>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</si>
  <si>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</si>
  <si>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</si>
  <si>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</si>
  <si>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</si>
  <si>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</si>
  <si>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</si>
  <si>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</si>
  <si>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</si>
  <si>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</si>
  <si>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</si>
  <si>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</si>
  <si>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</si>
  <si>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</si>
  <si>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</si>
  <si>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</si>
  <si>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</si>
  <si>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</si>
  <si>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</si>
  <si>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</si>
  <si>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</si>
  <si>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</si>
  <si>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</si>
  <si>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</si>
  <si>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</si>
  <si>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</si>
  <si>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</si>
  <si>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</si>
  <si>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</si>
  <si>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</si>
  <si>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</si>
  <si>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</si>
  <si>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</si>
  <si>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</si>
  <si>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</si>
  <si>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</si>
  <si>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</si>
  <si>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</si>
  <si>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</si>
  <si>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</si>
  <si>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</si>
  <si>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</si>
  <si>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</si>
  <si>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</si>
  <si>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</si>
  <si>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</si>
  <si>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</si>
  <si>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</si>
  <si>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</si>
  <si>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</si>
  <si>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</si>
  <si>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</si>
  <si>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</si>
  <si>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</si>
  <si>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</si>
  <si>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</si>
  <si>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</si>
  <si>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</si>
  <si>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</si>
  <si>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</si>
  <si>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</si>
  <si>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</si>
  <si>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</si>
  <si>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</si>
  <si>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</si>
  <si>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</si>
  <si>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</si>
  <si>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</si>
  <si>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</si>
  <si>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</si>
  <si>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</si>
  <si>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</si>
  <si>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</si>
  <si>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</si>
  <si>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</si>
  <si>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</si>
  <si>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</si>
  <si>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</si>
  <si>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</si>
  <si>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</si>
  <si>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</si>
  <si>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</si>
  <si>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</si>
  <si>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</si>
  <si>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</si>
  <si>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</si>
  <si>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</si>
  <si>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</si>
  <si>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</si>
  <si>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</si>
  <si>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</si>
  <si>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</si>
  <si>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</si>
  <si>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</si>
  <si>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</si>
  <si>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</si>
  <si>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</si>
  <si>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</si>
  <si>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</si>
  <si>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</si>
  <si>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</si>
  <si>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</si>
  <si>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</si>
  <si>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</si>
  <si>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</si>
  <si>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</si>
  <si>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</si>
  <si>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</si>
  <si>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</si>
  <si>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</si>
  <si>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</si>
  <si>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</si>
  <si>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</si>
  <si>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</si>
  <si>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</si>
  <si>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</si>
  <si>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</si>
  <si>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</si>
  <si>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</si>
  <si>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</si>
  <si>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</si>
  <si>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</si>
  <si>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</si>
  <si>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</si>
  <si>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</si>
  <si>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</si>
  <si>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</si>
  <si>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</si>
  <si>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</si>
  <si>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</si>
  <si>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</si>
  <si>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</si>
  <si>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</si>
  <si>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</si>
  <si>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</si>
  <si>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</si>
  <si>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</si>
  <si>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</si>
  <si>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</si>
  <si>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</si>
  <si>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</si>
  <si>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</si>
  <si>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</si>
  <si>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</si>
  <si>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</si>
  <si>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</si>
  <si>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</si>
  <si>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</si>
  <si>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</si>
  <si>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</si>
  <si>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</si>
  <si>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</si>
  <si>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</si>
  <si>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</si>
  <si>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</si>
  <si>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</si>
  <si>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</si>
  <si>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</si>
  <si>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</si>
  <si>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</si>
  <si>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</si>
  <si>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</si>
  <si>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</si>
  <si>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</si>
  <si>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</si>
  <si>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</si>
  <si>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</si>
  <si>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</si>
  <si>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</si>
  <si>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</si>
  <si>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</si>
  <si>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</si>
  <si>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</si>
  <si>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</si>
  <si>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</si>
  <si>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</si>
  <si>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</si>
  <si>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</si>
  <si>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</si>
  <si>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</si>
  <si>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</si>
  <si>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</si>
  <si>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</si>
  <si>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</si>
  <si>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</si>
  <si>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</si>
  <si>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</si>
  <si>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</si>
  <si>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</si>
  <si>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</si>
  <si>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</si>
  <si>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</si>
  <si>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</si>
  <si>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</si>
  <si>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</si>
  <si>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</si>
  <si>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</si>
  <si>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</si>
  <si>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</si>
  <si>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</si>
  <si>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</si>
  <si>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</si>
  <si>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</si>
  <si>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</si>
  <si>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</si>
  <si>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</si>
  <si>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</si>
  <si>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</si>
  <si>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</si>
  <si>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</si>
  <si>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</si>
  <si>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</si>
  <si>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</si>
  <si>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</si>
  <si>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</si>
  <si>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</si>
  <si>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</si>
  <si>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</si>
  <si>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</si>
  <si>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</si>
  <si>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</si>
  <si>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</si>
  <si>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</si>
  <si>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</si>
  <si>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</si>
  <si>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</si>
  <si>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</si>
  <si>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</si>
  <si>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</si>
  <si>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</si>
  <si>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</si>
  <si>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</si>
  <si>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</si>
  <si>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</si>
  <si>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</si>
  <si>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</si>
  <si>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</si>
  <si>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</si>
  <si>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</si>
  <si>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</si>
  <si>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</si>
  <si>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</si>
  <si>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</si>
  <si>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</si>
  <si>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</si>
  <si>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</si>
  <si>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</si>
  <si>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</si>
  <si>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</si>
  <si>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</si>
  <si>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</si>
  <si>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</si>
  <si>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</si>
  <si>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</si>
  <si>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</si>
  <si>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</si>
  <si>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</si>
  <si>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</si>
  <si>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</si>
  <si>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</si>
  <si>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</si>
  <si>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</si>
  <si>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</si>
  <si>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</si>
  <si>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</si>
  <si>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</si>
  <si>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</si>
  <si>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</si>
  <si>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</si>
  <si>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</si>
  <si>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</si>
  <si>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</si>
  <si>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</si>
  <si>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</si>
  <si>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</si>
  <si>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</si>
  <si>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</si>
  <si>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</si>
  <si>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</si>
  <si>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</si>
  <si>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</si>
  <si>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</si>
  <si>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</si>
  <si>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</si>
  <si>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</si>
  <si>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</si>
  <si>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</si>
  <si>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</si>
  <si>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</si>
  <si>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</si>
  <si>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</si>
  <si>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</si>
  <si>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</si>
  <si>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</si>
  <si>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</si>
  <si>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</si>
  <si>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</si>
  <si>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</si>
  <si>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</si>
  <si>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</si>
  <si>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</si>
  <si>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</si>
  <si>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</si>
  <si>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</si>
  <si>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</si>
  <si>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</si>
  <si>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</si>
  <si>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</si>
  <si>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</si>
  <si>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</si>
  <si>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</si>
  <si>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</si>
  <si>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</si>
  <si>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</si>
  <si>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</si>
  <si>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</si>
  <si>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</si>
  <si>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</si>
  <si>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</si>
  <si>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</si>
  <si>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</si>
  <si>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</si>
  <si>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</si>
  <si>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</si>
  <si>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</si>
  <si>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</si>
  <si>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</si>
  <si>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</si>
  <si>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</si>
  <si>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</si>
  <si>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</si>
  <si>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</si>
  <si>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</si>
  <si>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</si>
  <si>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</si>
  <si>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</si>
  <si>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</si>
  <si>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</si>
  <si>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</si>
  <si>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</si>
  <si>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</si>
  <si>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</si>
  <si>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</si>
  <si>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</si>
  <si>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</si>
  <si>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</si>
  <si>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</si>
  <si>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</si>
  <si>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</si>
  <si>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</si>
  <si>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</si>
  <si>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</si>
  <si>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</si>
  <si>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</si>
  <si>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</si>
  <si>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</si>
  <si>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</si>
  <si>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</si>
  <si>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</si>
  <si>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</si>
  <si>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</si>
  <si>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</si>
  <si>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</si>
  <si>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</si>
  <si>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</si>
  <si>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</si>
  <si>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</si>
  <si>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</si>
  <si>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</si>
  <si>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</si>
  <si>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</si>
  <si>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</si>
  <si>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</si>
  <si>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</si>
  <si>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</si>
  <si>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</si>
  <si>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</si>
  <si>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</si>
  <si>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</si>
  <si>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</si>
  <si>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</si>
  <si>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</si>
  <si>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</si>
  <si>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</si>
  <si>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</si>
  <si>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</si>
  <si>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</si>
  <si>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</si>
  <si>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</si>
  <si>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</si>
  <si>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</si>
  <si>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</si>
  <si>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</si>
  <si>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</si>
  <si>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</si>
  <si>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</si>
  <si>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</si>
  <si>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</si>
  <si>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</si>
  <si>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</si>
  <si>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</si>
  <si>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</si>
  <si>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</si>
  <si>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</si>
  <si>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</si>
  <si>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</si>
  <si>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</si>
  <si>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</si>
  <si>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</si>
  <si>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</si>
  <si>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</si>
  <si>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</si>
  <si>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</si>
  <si>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</si>
  <si>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</si>
  <si>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</si>
  <si>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</si>
  <si>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</si>
  <si>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</si>
  <si>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</si>
  <si>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</si>
  <si>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</si>
  <si>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</si>
  <si>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</si>
  <si>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</si>
  <si>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</si>
  <si>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</si>
  <si>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</si>
  <si>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</si>
  <si>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</si>
  <si>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</si>
  <si>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</si>
  <si>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</si>
  <si>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</si>
  <si>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</si>
  <si>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</si>
  <si>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</si>
  <si>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</si>
  <si>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</si>
  <si>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</si>
  <si>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</si>
  <si>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</si>
  <si>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</si>
  <si>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</si>
  <si>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</si>
  <si>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</si>
  <si>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</si>
  <si>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</si>
  <si>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</si>
  <si>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</si>
  <si>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</si>
  <si>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</si>
  <si>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</si>
  <si>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</si>
  <si>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</si>
  <si>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</si>
  <si>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</si>
  <si>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</si>
  <si>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</si>
  <si>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</si>
  <si>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</si>
  <si>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</si>
  <si>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</si>
  <si>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</si>
  <si>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</si>
  <si>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</si>
  <si>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</si>
  <si>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</si>
  <si>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</si>
  <si>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</si>
  <si>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</si>
  <si>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</si>
  <si>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</si>
  <si>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</si>
  <si>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</si>
  <si>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</si>
  <si>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</si>
  <si>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</si>
  <si>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</si>
  <si>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</si>
  <si>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</si>
  <si>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</si>
  <si>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</si>
  <si>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</si>
  <si>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</si>
  <si>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</si>
  <si>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</si>
  <si>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</si>
  <si>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</si>
  <si>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</si>
  <si>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</si>
  <si>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</si>
  <si>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</si>
  <si>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</si>
  <si>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</si>
  <si>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</si>
  <si>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</si>
  <si>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</si>
  <si>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</si>
  <si>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</si>
  <si>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</si>
  <si>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</si>
  <si>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</si>
  <si>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</si>
  <si>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</si>
  <si>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</si>
  <si>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</si>
  <si>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</si>
  <si>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</si>
  <si>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</si>
  <si>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</si>
  <si>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</si>
  <si>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</si>
  <si>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</si>
  <si>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</si>
  <si>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</si>
  <si>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</si>
  <si>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</si>
  <si>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</si>
  <si>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</si>
  <si>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</si>
  <si>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</si>
  <si>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</si>
  <si>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</si>
  <si>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</si>
  <si>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</si>
  <si>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</si>
  <si>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</si>
  <si>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</si>
  <si>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</si>
  <si>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</si>
  <si>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</si>
  <si>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</si>
  <si>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</si>
  <si>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</si>
  <si>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</si>
  <si>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</si>
  <si>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</si>
  <si>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</si>
  <si>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</si>
  <si>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</si>
  <si>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</si>
  <si>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</si>
  <si>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</si>
  <si>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</si>
  <si>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</si>
  <si>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</si>
  <si>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</si>
  <si>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</si>
  <si>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</si>
  <si>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</si>
  <si>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</si>
  <si>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</si>
  <si>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</si>
  <si>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</si>
  <si>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</si>
  <si>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</si>
  <si>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</si>
  <si>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</si>
  <si>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</si>
  <si>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</si>
  <si>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</si>
  <si>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</si>
  <si>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</si>
  <si>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</si>
  <si>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</si>
  <si>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</si>
  <si>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</si>
  <si>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</si>
  <si>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</si>
  <si>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</si>
  <si>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</si>
  <si>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</si>
  <si>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</si>
  <si>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</si>
  <si>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</si>
  <si>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</si>
  <si>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</si>
  <si>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</si>
  <si>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</si>
  <si>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</si>
  <si>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</si>
  <si>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</si>
  <si>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</si>
  <si>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</si>
  <si>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</si>
  <si>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</si>
  <si>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</si>
  <si>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</si>
  <si>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</si>
  <si>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</si>
  <si>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</si>
  <si>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</si>
  <si>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</si>
  <si>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</si>
  <si>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</si>
  <si>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</si>
  <si>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</si>
  <si>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</si>
  <si>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</si>
  <si>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</si>
  <si>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</si>
  <si>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</si>
  <si>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</si>
  <si>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</si>
  <si>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</si>
  <si>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</si>
  <si>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</si>
  <si>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</si>
  <si>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</si>
  <si>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</si>
  <si>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</si>
  <si>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</si>
  <si>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</si>
  <si>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</si>
  <si>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</si>
  <si>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</si>
  <si>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</si>
  <si>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</si>
  <si>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</si>
  <si>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</si>
  <si>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</si>
  <si>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</si>
  <si>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</si>
  <si>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</si>
  <si>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</si>
  <si>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</si>
  <si>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</si>
  <si>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</si>
  <si>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</si>
  <si>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</si>
  <si>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</si>
  <si>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</si>
  <si>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</si>
  <si>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</si>
  <si>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</si>
  <si>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</si>
  <si>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</si>
  <si>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</si>
  <si>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</si>
  <si>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</si>
  <si>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</si>
  <si>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</si>
  <si>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</si>
  <si>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</si>
  <si>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</si>
  <si>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</si>
  <si>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</si>
  <si>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</si>
  <si>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</si>
  <si>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</si>
  <si>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</si>
  <si>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</si>
  <si>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</si>
  <si>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</si>
  <si>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</si>
  <si>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</si>
  <si>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</si>
  <si>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</si>
  <si>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</si>
  <si>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</si>
  <si>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</si>
  <si>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</si>
  <si>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</si>
  <si>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</si>
  <si>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</si>
  <si>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</si>
  <si>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</si>
  <si>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</si>
  <si>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</si>
  <si>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</si>
  <si>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</si>
  <si>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</si>
  <si>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</si>
  <si>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</si>
  <si>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</si>
  <si>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</si>
  <si>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</si>
  <si>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</si>
  <si>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</si>
  <si>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</si>
  <si>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</si>
  <si>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</si>
  <si>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</si>
  <si>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</si>
  <si>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</si>
  <si>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</si>
  <si>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</si>
  <si>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</si>
  <si>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</si>
  <si>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</si>
  <si>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</si>
  <si>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</si>
  <si>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</si>
  <si>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</si>
  <si>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</si>
  <si>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</si>
  <si>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</si>
  <si>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</si>
  <si>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</si>
  <si>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</si>
  <si>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</si>
  <si>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</si>
  <si>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</si>
  <si>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</si>
  <si>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</si>
  <si>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</si>
  <si>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</si>
  <si>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</si>
  <si>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</si>
  <si>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</si>
  <si>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</si>
  <si>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</si>
  <si>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</si>
  <si>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</si>
  <si>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</si>
  <si>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</si>
  <si>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</si>
  <si>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</si>
  <si>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</si>
  <si>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</si>
  <si>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</si>
  <si>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</si>
  <si>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</si>
  <si>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</si>
  <si>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</si>
  <si>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</si>
  <si>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</si>
  <si>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</si>
  <si>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</si>
  <si>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</si>
  <si>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</si>
  <si>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</si>
  <si>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</si>
  <si>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</si>
  <si>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</si>
  <si>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</si>
  <si>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</si>
  <si>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</si>
  <si>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</si>
  <si>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</si>
  <si>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</si>
  <si>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</si>
  <si>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</si>
  <si>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</si>
  <si>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</si>
  <si>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</si>
  <si>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</si>
  <si>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</si>
  <si>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</si>
  <si>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</si>
  <si>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</si>
  <si>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</si>
  <si>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</si>
  <si>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</si>
  <si>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</si>
  <si>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</si>
  <si>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</si>
  <si>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</si>
  <si>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</si>
  <si>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</si>
  <si>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</si>
  <si>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</si>
  <si>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</si>
  <si>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</si>
  <si>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</si>
  <si>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</si>
  <si>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</si>
  <si>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</si>
  <si>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</si>
  <si>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</si>
  <si>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</si>
  <si>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</si>
  <si>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</si>
  <si>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</si>
  <si>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</si>
  <si>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</si>
  <si>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</si>
  <si>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</si>
  <si>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</si>
  <si>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</si>
  <si>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</si>
  <si>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</si>
  <si>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</si>
  <si>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</si>
  <si>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</si>
  <si>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</si>
  <si>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</si>
  <si>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</si>
  <si>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</si>
  <si>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</si>
  <si>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</si>
  <si>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</si>
  <si>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</si>
  <si>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</si>
  <si>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</si>
  <si>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</si>
  <si>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</si>
  <si>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</si>
  <si>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</si>
  <si>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</si>
  <si>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</si>
  <si>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</si>
  <si>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</si>
  <si>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</si>
  <si>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</si>
  <si>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</si>
  <si>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</si>
  <si>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</si>
  <si>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</si>
  <si>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</si>
  <si>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</si>
  <si>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</si>
  <si>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</si>
  <si>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</si>
  <si>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</si>
  <si>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</si>
  <si>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</si>
  <si>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</si>
  <si>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</si>
  <si>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</si>
  <si>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</si>
  <si>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</si>
  <si>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</si>
  <si>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</si>
  <si>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</si>
  <si>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</si>
  <si>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</si>
  <si>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</si>
  <si>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</si>
  <si>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</si>
  <si>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</si>
  <si>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</si>
  <si>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</si>
  <si>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</si>
  <si>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</si>
  <si>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</si>
  <si>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</si>
  <si>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</si>
  <si>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</si>
  <si>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</si>
  <si>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</si>
  <si>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</si>
  <si>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</si>
  <si>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</si>
  <si>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</si>
  <si>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</si>
  <si>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</si>
  <si>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</si>
  <si>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</si>
  <si>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</si>
  <si>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</si>
  <si>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</si>
  <si>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</si>
  <si>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</si>
  <si>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</si>
  <si>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</si>
  <si>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</si>
  <si>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</si>
  <si>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</si>
  <si>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</si>
  <si>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</si>
  <si>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</si>
  <si>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</si>
  <si>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</si>
  <si>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</si>
  <si>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</si>
  <si>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</si>
  <si>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</si>
  <si>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</si>
  <si>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</si>
  <si>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</si>
  <si>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</si>
  <si>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</si>
  <si>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</si>
  <si>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</si>
  <si>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</si>
  <si>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</si>
  <si>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</si>
  <si>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</si>
  <si>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</si>
  <si>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</si>
  <si>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</si>
  <si>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</si>
  <si>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</si>
  <si>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</si>
  <si>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</si>
  <si>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</si>
  <si>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</si>
  <si>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</si>
  <si>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</si>
  <si>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</si>
  <si>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</si>
  <si>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</si>
  <si>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</si>
  <si>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</si>
  <si>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</si>
  <si>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</si>
  <si>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</si>
  <si>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</si>
  <si>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</si>
  <si>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</si>
  <si>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</si>
  <si>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</si>
  <si>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</si>
  <si>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</si>
  <si>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</si>
  <si>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</si>
  <si>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</si>
  <si>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</si>
  <si>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</si>
  <si>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</si>
  <si>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</si>
  <si>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</si>
  <si>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</si>
  <si>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</si>
  <si>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</si>
  <si>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</si>
  <si>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</si>
  <si>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</si>
  <si>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</si>
  <si>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</si>
  <si>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</si>
  <si>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</si>
  <si>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</si>
  <si>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</si>
  <si>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</si>
  <si>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</si>
  <si>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</si>
  <si>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</si>
  <si>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</si>
  <si>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</si>
  <si>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</si>
  <si>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</si>
  <si>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</si>
  <si>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</si>
  <si>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</si>
  <si>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</si>
  <si>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</si>
  <si>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</si>
  <si>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</si>
  <si>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</si>
  <si>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</si>
  <si>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</si>
  <si>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</si>
  <si>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</si>
  <si>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</si>
  <si>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</si>
  <si>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</si>
  <si>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</si>
  <si>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</si>
  <si>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</si>
  <si>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</si>
  <si>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</si>
  <si>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</si>
  <si>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</si>
  <si>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</si>
  <si>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</si>
  <si>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</si>
  <si>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</si>
  <si>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</si>
  <si>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</si>
  <si>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</si>
  <si>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</si>
  <si>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</si>
  <si>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</si>
  <si>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</si>
  <si>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</si>
  <si>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</si>
  <si>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</si>
  <si>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</si>
  <si>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</si>
  <si>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</si>
  <si>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</si>
  <si>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</si>
  <si>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</si>
  <si>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</si>
  <si>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</si>
  <si>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</si>
  <si>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</si>
  <si>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</si>
  <si>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</si>
  <si>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</si>
  <si>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</si>
  <si>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</si>
  <si>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</si>
  <si>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</si>
  <si>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</si>
  <si>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</si>
  <si>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</si>
  <si>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</si>
  <si>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</si>
  <si>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</si>
  <si>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</si>
  <si>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</si>
  <si>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</si>
  <si>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</si>
  <si>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</si>
  <si>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</si>
  <si>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</si>
  <si>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</si>
  <si>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</si>
  <si>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</si>
  <si>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</si>
  <si>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</si>
  <si>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</si>
  <si>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</si>
  <si>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</si>
  <si>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</si>
  <si>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</si>
  <si>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</si>
  <si>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</si>
  <si>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</si>
  <si>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</si>
  <si>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</si>
  <si>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</si>
  <si>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</si>
  <si>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</si>
  <si>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</si>
  <si>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</si>
  <si>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</si>
  <si>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</si>
  <si>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</si>
  <si>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</si>
  <si>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</si>
  <si>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</si>
  <si>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</si>
  <si>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</si>
  <si>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</si>
  <si>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</si>
  <si>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</si>
  <si>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</si>
  <si>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</si>
  <si>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</si>
  <si>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</si>
  <si>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</si>
  <si>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</si>
  <si>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</si>
  <si>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</si>
  <si>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</si>
  <si>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</si>
  <si>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</si>
  <si>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</si>
  <si>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</si>
  <si>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</si>
  <si>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</si>
  <si>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</si>
  <si>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</si>
  <si>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</si>
  <si>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</si>
  <si>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</si>
  <si>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</si>
  <si>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</si>
  <si>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</si>
  <si>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</si>
  <si>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</si>
  <si>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</si>
  <si>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</si>
  <si>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</si>
  <si>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</si>
  <si>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</si>
  <si>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</si>
  <si>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</si>
  <si>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</si>
  <si>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</si>
  <si>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</si>
  <si>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</si>
  <si>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</si>
  <si>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</si>
  <si>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</si>
  <si>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</si>
  <si>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</si>
  <si>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</si>
  <si>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</si>
  <si>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</si>
  <si>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</si>
  <si>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</si>
  <si>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</si>
  <si>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</si>
  <si>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</si>
  <si>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</si>
  <si>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</si>
  <si>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</si>
  <si>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</si>
  <si>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</si>
  <si>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</si>
  <si>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</si>
  <si>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</si>
  <si>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</si>
  <si>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</si>
  <si>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</si>
  <si>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</si>
  <si>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</si>
  <si>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</si>
  <si>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</si>
  <si>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</si>
  <si>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</si>
  <si>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</si>
  <si>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</si>
  <si>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</si>
  <si>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</si>
  <si>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</si>
  <si>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</si>
  <si>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</si>
  <si>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</si>
  <si>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</si>
  <si>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</si>
  <si>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</si>
  <si>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</si>
  <si>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</si>
  <si>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</si>
  <si>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</si>
  <si>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</si>
  <si>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</si>
  <si>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</si>
  <si>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</si>
  <si>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</si>
  <si>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</si>
  <si>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</si>
  <si>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</si>
  <si>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</si>
  <si>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</si>
  <si>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</si>
  <si>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</si>
  <si>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</si>
  <si>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</si>
  <si>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</si>
  <si>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</si>
  <si>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</si>
  <si>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</si>
  <si>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</si>
  <si>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</si>
  <si>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</si>
  <si>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</si>
  <si>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</si>
  <si>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</si>
  <si>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</si>
  <si>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</si>
  <si>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</si>
  <si>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</si>
  <si>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</si>
  <si>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</si>
  <si>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</si>
  <si>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</si>
  <si>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</si>
  <si>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</si>
  <si>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</si>
  <si>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</si>
  <si>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</si>
  <si>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</si>
  <si>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</si>
  <si>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</si>
  <si>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</si>
  <si>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</si>
  <si>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</si>
  <si>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</si>
  <si>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</si>
  <si>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</si>
  <si>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</si>
  <si>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</si>
  <si>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</si>
  <si>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</si>
  <si>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</si>
  <si>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</si>
  <si>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</si>
  <si>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</si>
  <si>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</si>
  <si>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</si>
  <si>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</si>
  <si>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</si>
  <si>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</si>
  <si>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</si>
  <si>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</si>
  <si>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</si>
  <si>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</si>
  <si>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</si>
  <si>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</si>
  <si>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</si>
  <si>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</si>
  <si>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</si>
  <si>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</si>
  <si>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</si>
  <si>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</si>
  <si>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</si>
  <si>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</si>
  <si>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</si>
  <si>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</si>
  <si>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</si>
  <si>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</si>
  <si>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</si>
  <si>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</si>
  <si>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</si>
  <si>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</si>
  <si>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</si>
  <si>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</si>
  <si>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</si>
  <si>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</si>
  <si>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</si>
  <si>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</si>
  <si>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</si>
  <si>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</si>
  <si>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</si>
  <si>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</si>
  <si>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</si>
  <si>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</si>
  <si>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</si>
  <si>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</si>
  <si>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</si>
  <si>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</si>
  <si>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</si>
  <si>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</si>
  <si>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</si>
  <si>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</si>
  <si>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</si>
  <si>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</si>
  <si>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</si>
  <si>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</si>
  <si>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</si>
  <si>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</si>
  <si>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</si>
  <si>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</si>
  <si>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</si>
  <si>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</si>
  <si>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</si>
  <si>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</si>
  <si>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</si>
  <si>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</si>
  <si>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</si>
  <si>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</si>
  <si>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</si>
  <si>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</si>
  <si>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</si>
  <si>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</si>
  <si>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</si>
  <si>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</si>
  <si>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</si>
  <si>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</si>
  <si>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</si>
  <si>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</si>
  <si>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</si>
  <si>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</si>
  <si>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</si>
  <si>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</si>
  <si>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</si>
  <si>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</si>
  <si>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</si>
  <si>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</si>
  <si>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</si>
  <si>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</si>
  <si>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</si>
  <si>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</si>
  <si>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</si>
  <si>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</si>
  <si>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</si>
  <si>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</si>
  <si>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</si>
  <si>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</si>
  <si>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</si>
  <si>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</si>
  <si>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</si>
  <si>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</si>
  <si>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</si>
  <si>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</si>
  <si>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</si>
  <si>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</si>
  <si>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</si>
  <si>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</si>
  <si>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</si>
  <si>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</si>
  <si>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</si>
  <si>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</si>
  <si>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</si>
  <si>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</si>
  <si>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</si>
  <si>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</si>
  <si>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</si>
  <si>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</si>
  <si>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</si>
  <si>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</si>
  <si>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</si>
  <si>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</si>
  <si>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</si>
  <si>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</si>
  <si>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</si>
  <si>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</si>
  <si>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</si>
  <si>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</si>
  <si>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</si>
  <si>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</si>
  <si>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</si>
  <si>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</si>
  <si>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</si>
  <si>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</si>
  <si>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</si>
  <si>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</si>
  <si>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</si>
  <si>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</si>
  <si>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</si>
  <si>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</si>
  <si>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</si>
  <si>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</si>
  <si>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</si>
  <si>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</si>
  <si>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</si>
  <si>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</si>
  <si>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</si>
  <si>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</si>
  <si>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</si>
  <si>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</si>
  <si>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</si>
  <si>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</si>
  <si>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</si>
  <si>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</si>
  <si>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</si>
  <si>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</si>
  <si>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</si>
  <si>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</si>
  <si>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</si>
  <si>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</si>
  <si>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</si>
  <si>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</si>
  <si>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</si>
  <si>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</si>
  <si>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</si>
  <si>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</si>
  <si>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</si>
  <si>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</si>
  <si>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</si>
  <si>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</si>
  <si>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</si>
  <si>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</si>
  <si>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</si>
  <si>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</si>
  <si>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</si>
  <si>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</si>
  <si>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</si>
  <si>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</si>
  <si>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</si>
  <si>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</si>
  <si>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</si>
  <si>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</si>
  <si>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</si>
  <si>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</si>
  <si>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</si>
  <si>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</si>
  <si>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</si>
  <si>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</si>
  <si>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</si>
  <si>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</si>
  <si>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</si>
  <si>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</si>
  <si>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</si>
  <si>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</si>
  <si>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</si>
  <si>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</si>
  <si>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</si>
  <si>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</si>
  <si>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</si>
  <si>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</si>
  <si>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</si>
  <si>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</si>
  <si>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</si>
  <si>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</si>
  <si>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</si>
  <si>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</si>
  <si>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</si>
  <si>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</si>
  <si>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</si>
  <si>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</si>
  <si>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</si>
  <si>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</si>
  <si>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</si>
  <si>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</si>
  <si>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</si>
  <si>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</si>
  <si>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</si>
  <si>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</si>
  <si>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</si>
  <si>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</si>
  <si>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</si>
  <si>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</si>
  <si>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</si>
  <si>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</si>
  <si>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</si>
  <si>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</si>
  <si>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</si>
  <si>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</si>
  <si>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</si>
  <si>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</si>
  <si>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</si>
  <si>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</si>
  <si>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</si>
  <si>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</si>
  <si>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</si>
  <si>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</si>
  <si>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</si>
  <si>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</si>
  <si>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</si>
  <si>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</si>
  <si>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</si>
  <si>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</si>
  <si>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</si>
  <si>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</si>
  <si>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</si>
  <si>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</si>
  <si>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</si>
  <si>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</si>
  <si>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</si>
  <si>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</si>
  <si>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</si>
  <si>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</si>
  <si>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</si>
  <si>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</si>
  <si>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</si>
  <si>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</si>
  <si>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</si>
  <si>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</si>
  <si>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</si>
  <si>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</si>
  <si>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</si>
  <si>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</si>
  <si>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</si>
  <si>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</si>
  <si>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</si>
  <si>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</si>
  <si>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</si>
  <si>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</si>
  <si>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</si>
  <si>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</si>
  <si>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</si>
  <si>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</si>
  <si>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</si>
  <si>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</si>
  <si>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</si>
  <si>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</si>
  <si>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</si>
  <si>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</si>
  <si>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</si>
  <si>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</si>
  <si>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</si>
  <si>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</si>
  <si>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</si>
  <si>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</si>
  <si>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</si>
  <si>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</si>
  <si>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</si>
  <si>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</si>
  <si>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</si>
  <si>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</si>
  <si>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</si>
  <si>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</si>
  <si>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</si>
  <si>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</si>
  <si>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</si>
  <si>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</si>
  <si>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</si>
  <si>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</si>
  <si>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</si>
  <si>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</si>
  <si>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</si>
  <si>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</si>
  <si>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</si>
  <si>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</si>
  <si>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</si>
  <si>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</si>
  <si>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</si>
  <si>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</si>
  <si>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</si>
  <si>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</si>
  <si>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</si>
  <si>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</si>
  <si>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</si>
  <si>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</si>
  <si>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</si>
  <si>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</si>
  <si>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</si>
  <si>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</si>
  <si>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</si>
  <si>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</si>
  <si>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</si>
  <si>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</si>
  <si>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</si>
  <si>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</si>
  <si>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</si>
  <si>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</si>
  <si>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</si>
  <si>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</si>
  <si>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</si>
  <si>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</si>
  <si>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</si>
  <si>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</si>
  <si>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</si>
  <si>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</si>
  <si>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</si>
  <si>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</si>
  <si>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</si>
  <si>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</si>
  <si>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</si>
  <si>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</si>
  <si>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</si>
  <si>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</si>
  <si>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</si>
  <si>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</si>
  <si>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</si>
  <si>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</si>
  <si>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</si>
  <si>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</si>
  <si>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</si>
  <si>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</si>
  <si>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</si>
  <si>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</si>
  <si>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</si>
  <si>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</si>
  <si>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</si>
  <si>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</si>
  <si>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</si>
  <si>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</si>
  <si>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</si>
  <si>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</si>
  <si>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</si>
  <si>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</si>
  <si>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</si>
  <si>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</si>
  <si>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</si>
  <si>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</si>
  <si>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</si>
  <si>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</si>
  <si>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</si>
  <si>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</si>
  <si>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</si>
  <si>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</si>
  <si>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</si>
  <si>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</si>
  <si>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</si>
  <si>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</si>
  <si>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</si>
  <si>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</si>
  <si>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</si>
  <si>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</si>
  <si>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</si>
  <si>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</si>
  <si>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</si>
  <si>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</si>
  <si>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</si>
  <si>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</si>
  <si>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</si>
  <si>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</si>
  <si>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</si>
  <si>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</si>
  <si>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</si>
  <si>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</si>
  <si>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</si>
  <si>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</si>
  <si>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</si>
  <si>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</si>
  <si>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</si>
  <si>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</si>
  <si>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</si>
  <si>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</si>
  <si>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</si>
  <si>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</si>
  <si>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</si>
  <si>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</si>
  <si>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</si>
  <si>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</si>
  <si>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</si>
  <si>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</si>
  <si>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</si>
  <si>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</si>
  <si>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</si>
  <si>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</si>
  <si>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</si>
  <si>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</si>
  <si>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</si>
  <si>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</si>
  <si>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</si>
  <si>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</si>
  <si>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</si>
  <si>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</si>
  <si>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</si>
  <si>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</si>
  <si>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</si>
  <si>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</si>
  <si>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</si>
  <si>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</si>
  <si>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</si>
  <si>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</si>
  <si>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</si>
  <si>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</si>
  <si>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</si>
  <si>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</si>
  <si>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</si>
  <si>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</si>
  <si>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</si>
  <si>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</si>
  <si>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</si>
  <si>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</si>
  <si>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</si>
  <si>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</si>
  <si>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</si>
  <si>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</si>
  <si>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</si>
  <si>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</si>
  <si>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</si>
  <si>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</si>
  <si>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</si>
  <si>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</si>
  <si>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</si>
  <si>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</si>
  <si>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</si>
  <si>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</si>
  <si>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</si>
  <si>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</si>
  <si>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</si>
  <si>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</si>
  <si>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</si>
  <si>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</si>
  <si>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</si>
  <si>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</si>
  <si>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</si>
  <si>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</si>
  <si>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</si>
  <si>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</si>
  <si>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</si>
  <si>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</si>
  <si>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</si>
  <si>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</si>
  <si>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</si>
  <si>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</si>
  <si>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</si>
  <si>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</si>
  <si>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</si>
  <si>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</si>
  <si>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</si>
  <si>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</si>
  <si>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</si>
  <si>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</si>
  <si>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</si>
  <si>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</si>
  <si>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</si>
  <si>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</si>
  <si>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</si>
  <si>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</si>
  <si>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</si>
  <si>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</si>
  <si>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</si>
  <si>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</si>
  <si>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</si>
  <si>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</si>
  <si>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</si>
  <si>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</si>
  <si>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</si>
  <si>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</si>
  <si>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</si>
  <si>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</si>
  <si>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</si>
  <si>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</si>
  <si>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</si>
  <si>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</si>
  <si>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</si>
  <si>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</si>
  <si>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</si>
  <si>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</si>
  <si>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</si>
  <si>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</si>
  <si>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</si>
  <si>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</si>
  <si>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</si>
  <si>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</si>
  <si>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</si>
  <si>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</si>
  <si>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</si>
  <si>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</si>
  <si>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</si>
  <si>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</si>
  <si>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</si>
  <si>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</si>
  <si>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</si>
  <si>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</si>
  <si>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</si>
  <si>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</si>
  <si>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</si>
  <si>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</si>
  <si>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</si>
  <si>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</si>
  <si>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</si>
  <si>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</si>
  <si>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</si>
  <si>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</si>
  <si>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</si>
  <si>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</si>
  <si>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</si>
  <si>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</si>
  <si>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</si>
  <si>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</si>
  <si>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</si>
  <si>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</si>
  <si>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</si>
  <si>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</si>
  <si>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</si>
  <si>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</si>
  <si>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</si>
  <si>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</si>
  <si>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</si>
  <si>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</si>
  <si>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</si>
  <si>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</si>
  <si>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</si>
  <si>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</si>
  <si>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</si>
  <si>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</si>
  <si>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</si>
  <si>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</si>
  <si>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</si>
  <si>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</si>
  <si>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</si>
  <si>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</si>
  <si>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</si>
  <si>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</si>
  <si>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</si>
  <si>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</si>
  <si>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</si>
  <si>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</si>
  <si>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</si>
  <si>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</si>
  <si>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</si>
  <si>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</si>
  <si>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</si>
  <si>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</si>
  <si>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</si>
  <si>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</si>
  <si>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</si>
  <si>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</si>
  <si>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</si>
  <si>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</si>
  <si>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</si>
  <si>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</si>
  <si>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</si>
  <si>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</si>
  <si>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</si>
  <si>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</si>
  <si>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</si>
  <si>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</si>
  <si>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</si>
  <si>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</si>
  <si>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</si>
  <si>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</si>
  <si>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</si>
  <si>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</si>
  <si>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</si>
  <si>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</si>
  <si>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</si>
  <si>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</si>
  <si>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</si>
  <si>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</si>
  <si>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</si>
  <si>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</si>
  <si>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</si>
  <si>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</si>
  <si>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</si>
  <si>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</si>
  <si>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</si>
  <si>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</si>
  <si>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</si>
  <si>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</si>
  <si>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</si>
  <si>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</si>
  <si>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</si>
  <si>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</si>
  <si>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</si>
  <si>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</si>
  <si>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</si>
  <si>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</si>
  <si>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</si>
  <si>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</si>
  <si>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</si>
  <si>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</si>
  <si>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</si>
  <si>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</si>
  <si>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</si>
  <si>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</si>
  <si>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</si>
  <si>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</si>
  <si>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</si>
  <si>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</si>
  <si>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</si>
  <si>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</si>
  <si>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</si>
  <si>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</si>
  <si>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</si>
  <si>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</si>
  <si>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</si>
  <si>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</si>
  <si>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</si>
  <si>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</si>
  <si>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</si>
  <si>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</si>
  <si>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</si>
  <si>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</si>
  <si>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</si>
  <si>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</si>
  <si>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</si>
  <si>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</si>
  <si>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</si>
  <si>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</si>
  <si>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</si>
  <si>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</si>
  <si>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</si>
  <si>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</si>
  <si>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</si>
  <si>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</si>
  <si>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</si>
  <si>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</si>
  <si>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</si>
  <si>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</si>
  <si>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</si>
  <si>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</si>
  <si>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</si>
  <si>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</si>
  <si>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</si>
  <si>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</si>
  <si>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</si>
  <si>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</si>
  <si>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</si>
  <si>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</si>
  <si>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</si>
  <si>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</si>
  <si>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</si>
  <si>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</si>
  <si>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</si>
  <si>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</si>
  <si>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</si>
  <si>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</si>
  <si>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</si>
  <si>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</si>
  <si>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</si>
  <si>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</si>
  <si>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</si>
  <si>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</si>
  <si>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</si>
  <si>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</si>
  <si>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</si>
  <si>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</si>
  <si>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</si>
  <si>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</si>
  <si>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</si>
  <si>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</si>
  <si>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</si>
  <si>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</si>
  <si>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</si>
  <si>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</si>
  <si>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</si>
  <si>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</si>
  <si>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</si>
  <si>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</si>
  <si>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</si>
  <si>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</si>
  <si>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</si>
  <si>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</si>
  <si>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</si>
  <si>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</si>
  <si>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</si>
  <si>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</si>
  <si>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</si>
  <si>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</si>
  <si>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</si>
  <si>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</si>
  <si>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</si>
  <si>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</si>
  <si>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</si>
  <si>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</si>
  <si>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</si>
  <si>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</si>
  <si>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</si>
  <si>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</si>
  <si>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</si>
  <si>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</si>
  <si>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</si>
  <si>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</si>
  <si>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</si>
  <si>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</si>
  <si>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</si>
  <si>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</si>
  <si>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</si>
  <si>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</si>
  <si>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</si>
  <si>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</si>
  <si>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</si>
  <si>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</si>
  <si>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</si>
  <si>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</si>
  <si>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</si>
  <si>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</si>
  <si>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</si>
  <si>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</si>
  <si>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</si>
  <si>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</si>
  <si>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</si>
  <si>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</si>
  <si>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</si>
  <si>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</si>
  <si>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</si>
  <si>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</si>
  <si>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</si>
  <si>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</si>
  <si>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</si>
  <si>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</si>
  <si>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</si>
  <si>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</si>
  <si>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</si>
  <si>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</si>
  <si>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</si>
  <si>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</si>
  <si>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</si>
  <si>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</si>
  <si>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</si>
  <si>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</si>
  <si>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</si>
  <si>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</si>
  <si>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</si>
  <si>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</si>
  <si>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</si>
  <si>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</si>
  <si>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</si>
  <si>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</si>
  <si>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</si>
  <si>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</si>
  <si>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</si>
  <si>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</si>
  <si>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</si>
  <si>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</si>
  <si>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</si>
  <si>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</si>
  <si>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</si>
  <si>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</si>
  <si>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</si>
  <si>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</si>
  <si>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</si>
  <si>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</si>
  <si>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</si>
  <si>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</si>
  <si>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</si>
  <si>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</si>
  <si>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</si>
  <si>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</si>
  <si>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</si>
  <si>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</si>
  <si>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</si>
  <si>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</si>
  <si>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</si>
  <si>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</si>
  <si>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</si>
  <si>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</si>
  <si>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</si>
  <si>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</si>
  <si>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</si>
  <si>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</si>
  <si>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</si>
  <si>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</si>
  <si>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</si>
  <si>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</si>
  <si>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</si>
  <si>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</si>
  <si>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</si>
  <si>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</si>
  <si>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</si>
  <si>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</si>
  <si>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</si>
  <si>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</si>
  <si>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</si>
  <si>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</si>
  <si>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</si>
  <si>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</si>
  <si>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</si>
  <si>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</si>
  <si>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</si>
  <si>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</si>
  <si>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</si>
  <si>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</si>
  <si>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</si>
  <si>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</si>
  <si>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</si>
  <si>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</si>
  <si>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</si>
  <si>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</si>
  <si>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</si>
  <si>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</si>
  <si>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</si>
  <si>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</si>
  <si>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</si>
  <si>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</si>
  <si>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</si>
  <si>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</si>
  <si>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</si>
  <si>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</si>
  <si>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</si>
  <si>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</si>
  <si>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</si>
  <si>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</si>
  <si>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</si>
  <si>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</si>
  <si>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</si>
  <si>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</si>
  <si>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</si>
  <si>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</si>
  <si>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</si>
  <si>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</si>
  <si>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</si>
  <si>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</si>
  <si>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</si>
  <si>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</si>
  <si>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</si>
  <si>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</si>
  <si>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</si>
  <si>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</si>
  <si>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</si>
  <si>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</si>
  <si>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</si>
  <si>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</si>
  <si>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</si>
  <si>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</si>
  <si>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</si>
  <si>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</si>
  <si>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</si>
  <si>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</si>
  <si>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</si>
  <si>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</si>
  <si>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</si>
  <si>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</si>
  <si>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</si>
  <si>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</si>
  <si>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</si>
  <si>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</si>
  <si>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</si>
  <si>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</si>
  <si>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</si>
  <si>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</si>
  <si>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</si>
  <si>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</si>
  <si>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</si>
  <si>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</si>
  <si>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</si>
  <si>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</si>
  <si>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</si>
  <si>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</si>
  <si>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</si>
  <si>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</si>
  <si>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</si>
  <si>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</si>
  <si>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</si>
  <si>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</si>
  <si>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</si>
  <si>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</si>
  <si>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</si>
  <si>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</si>
  <si>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</si>
  <si>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</si>
  <si>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</si>
  <si>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</si>
  <si>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</si>
  <si>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</si>
  <si>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</si>
  <si>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</si>
  <si>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</si>
  <si>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</si>
  <si>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</si>
  <si>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</si>
  <si>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</si>
  <si>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</si>
  <si>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</si>
  <si>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</si>
  <si>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</si>
  <si>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</si>
  <si>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</si>
  <si>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</si>
  <si>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</si>
  <si>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</si>
  <si>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</si>
  <si>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</si>
  <si>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</si>
  <si>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</si>
  <si>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</si>
  <si>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</si>
  <si>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</si>
  <si>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</si>
  <si>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</si>
  <si>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</si>
  <si>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</si>
  <si>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</si>
  <si>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</si>
  <si>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</si>
  <si>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</si>
  <si>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</si>
  <si>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</si>
  <si>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</si>
  <si>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</si>
  <si>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</si>
  <si>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</si>
  <si>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</si>
  <si>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</si>
  <si>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</si>
  <si>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</si>
  <si>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</si>
  <si>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</si>
  <si>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</si>
  <si>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</si>
  <si>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</si>
  <si>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</si>
  <si>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</si>
  <si>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</si>
  <si>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</si>
  <si>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</si>
  <si>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</si>
  <si>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</si>
  <si>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</si>
  <si>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</si>
  <si>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</si>
  <si>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</si>
  <si>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</si>
  <si>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</si>
  <si>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</si>
  <si>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</si>
  <si>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</si>
  <si>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</si>
  <si>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</si>
  <si>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</si>
  <si>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</si>
  <si>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</si>
  <si>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</si>
  <si>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</si>
  <si>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</si>
  <si>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</si>
  <si>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</si>
  <si>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</si>
  <si>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</si>
  <si>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</si>
  <si>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</si>
  <si>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</si>
  <si>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</si>
  <si>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</si>
  <si>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</si>
  <si>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</si>
  <si>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</si>
  <si>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</si>
  <si>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</si>
  <si>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</si>
  <si>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</si>
  <si>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</si>
  <si>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</si>
  <si>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</si>
  <si>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</si>
  <si>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</si>
  <si>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</si>
  <si>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</si>
  <si>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</si>
  <si>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</si>
  <si>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</si>
  <si>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</si>
  <si>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</si>
  <si>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</si>
  <si>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</si>
  <si>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</si>
  <si>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</si>
  <si>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</si>
  <si>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</si>
  <si>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</si>
  <si>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</si>
  <si>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</si>
  <si>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</si>
  <si>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</si>
  <si>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</si>
  <si>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</si>
  <si>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</si>
  <si>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</si>
  <si>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</si>
  <si>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</si>
  <si>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</si>
  <si>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</si>
  <si>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</si>
  <si>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</si>
  <si>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</si>
  <si>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</si>
  <si>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</si>
  <si>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</si>
  <si>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</si>
  <si>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</si>
  <si>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</si>
  <si>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</si>
  <si>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</si>
  <si>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</si>
  <si>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</si>
  <si>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</si>
  <si>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</si>
  <si>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</si>
  <si>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</si>
  <si>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</si>
  <si>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</si>
  <si>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</si>
  <si>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</si>
  <si>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</si>
  <si>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</si>
  <si>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</si>
  <si>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</si>
  <si>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</si>
  <si>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</si>
  <si>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</si>
  <si>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</si>
  <si>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</si>
  <si>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</si>
  <si>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</si>
  <si>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</si>
  <si>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</si>
  <si>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</si>
  <si>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</si>
  <si>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</si>
  <si>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</si>
  <si>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</si>
  <si>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</si>
  <si>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</si>
  <si>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</si>
  <si>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</si>
  <si>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</si>
  <si>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</si>
  <si>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</si>
  <si>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</si>
  <si>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</si>
  <si>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</si>
  <si>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</si>
  <si>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</si>
  <si>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</si>
  <si>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</si>
  <si>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</si>
  <si>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</si>
  <si>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</si>
  <si>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</si>
  <si>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</si>
  <si>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</si>
  <si>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</si>
  <si>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</si>
  <si>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</si>
  <si>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</si>
  <si>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</si>
  <si>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</si>
  <si>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</si>
  <si>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</si>
  <si>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</si>
  <si>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</si>
  <si>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</si>
  <si>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</si>
  <si>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</si>
  <si>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</si>
  <si>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</si>
  <si>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</si>
  <si>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</si>
  <si>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</si>
  <si>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</si>
  <si>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</si>
  <si>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</si>
  <si>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</si>
  <si>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</si>
  <si>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</si>
  <si>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</si>
  <si>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</si>
  <si>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</si>
  <si>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</si>
  <si>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</si>
  <si>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</si>
  <si>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</si>
  <si>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</si>
  <si>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</si>
  <si>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</si>
  <si>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</si>
  <si>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</si>
  <si>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</si>
  <si>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</si>
  <si>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</si>
  <si>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</si>
  <si>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</si>
  <si>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</si>
  <si>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</si>
  <si>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</si>
  <si>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</si>
  <si>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</si>
  <si>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</si>
  <si>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</si>
  <si>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</si>
  <si>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</si>
  <si>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</si>
  <si>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</si>
  <si>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</si>
  <si>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</si>
  <si>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</si>
  <si>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</si>
  <si>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</si>
  <si>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</si>
  <si>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</si>
  <si>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</si>
  <si>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</si>
  <si>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</si>
  <si>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</si>
  <si>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</si>
  <si>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</si>
  <si>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</si>
  <si>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</si>
  <si>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</si>
  <si>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</si>
  <si>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</si>
  <si>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</si>
  <si>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</si>
  <si>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</si>
  <si>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</si>
  <si>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</si>
  <si>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</si>
  <si>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</si>
  <si>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</si>
  <si>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</si>
  <si>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</si>
  <si>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</si>
  <si>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</si>
  <si>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</si>
  <si>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</si>
  <si>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</si>
  <si>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</si>
  <si>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</si>
  <si>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</si>
  <si>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</si>
  <si>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</si>
  <si>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</si>
  <si>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</si>
  <si>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</si>
  <si>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</si>
  <si>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</si>
  <si>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</si>
  <si>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</si>
  <si>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</si>
  <si>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</si>
  <si>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</si>
  <si>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</si>
  <si>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</si>
  <si>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</si>
  <si>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</si>
  <si>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</si>
  <si>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</si>
  <si>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</si>
  <si>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</si>
  <si>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</si>
  <si>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</si>
  <si>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</si>
  <si>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</si>
  <si>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</si>
  <si>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</si>
  <si>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</si>
  <si>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</si>
  <si>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</si>
  <si>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</si>
  <si>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</si>
  <si>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</si>
  <si>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</si>
  <si>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</si>
  <si>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</si>
  <si>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</si>
  <si>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</si>
  <si>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</si>
  <si>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</si>
  <si>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</si>
  <si>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</si>
  <si>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</si>
  <si>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</si>
  <si>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</si>
  <si>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</si>
  <si>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</si>
  <si>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</si>
  <si>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</si>
  <si>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</si>
  <si>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</si>
  <si>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</si>
  <si>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</si>
  <si>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</si>
  <si>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</si>
  <si>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</si>
  <si>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</si>
  <si>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</si>
  <si>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</si>
  <si>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</si>
  <si>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</si>
  <si>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</si>
  <si>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</si>
  <si>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</si>
  <si>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</si>
  <si>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</si>
  <si>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</si>
  <si>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</si>
  <si>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</si>
  <si>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</si>
  <si>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</si>
  <si>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</si>
  <si>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</si>
  <si>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</si>
  <si>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</si>
  <si>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</si>
  <si>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</si>
  <si>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</si>
  <si>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</si>
  <si>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</si>
  <si>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</si>
  <si>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</si>
  <si>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</si>
  <si>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</si>
  <si>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</si>
  <si>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</si>
  <si>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</si>
  <si>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</si>
  <si>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</si>
  <si>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</si>
  <si>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</si>
  <si>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</si>
  <si>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</si>
  <si>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</si>
  <si>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</si>
  <si>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</si>
  <si>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</si>
  <si>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</si>
  <si>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</si>
  <si>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</si>
  <si>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</si>
  <si>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</si>
  <si>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</si>
  <si>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</si>
  <si>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</si>
  <si>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</si>
  <si>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</si>
  <si>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</si>
  <si>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</si>
  <si>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</si>
  <si>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</si>
  <si>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</si>
  <si>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</si>
  <si>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</si>
  <si>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</si>
  <si>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</si>
  <si>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</si>
  <si>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</si>
  <si>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</si>
  <si>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</si>
  <si>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</si>
  <si>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</si>
  <si>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</si>
  <si>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</si>
  <si>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</si>
  <si>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</si>
  <si>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</si>
  <si>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</si>
  <si>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</si>
  <si>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</si>
  <si>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</si>
  <si>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</si>
  <si>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</si>
  <si>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</si>
  <si>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</si>
  <si>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</si>
  <si>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</si>
  <si>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</si>
  <si>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</si>
  <si>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</si>
  <si>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</si>
  <si>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</si>
  <si>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</si>
  <si>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</si>
  <si>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</si>
  <si>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</si>
  <si>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</si>
  <si>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</si>
  <si>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</si>
  <si>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</si>
  <si>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</si>
  <si>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</si>
  <si>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</si>
  <si>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</si>
  <si>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</si>
  <si>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</si>
  <si>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</si>
  <si>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</si>
  <si>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</si>
  <si>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</si>
  <si>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</si>
  <si>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</si>
  <si>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</si>
  <si>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</si>
  <si>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</si>
  <si>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</si>
  <si>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</si>
  <si>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</si>
  <si>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</si>
  <si>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</si>
  <si>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</si>
  <si>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</si>
  <si>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</si>
  <si>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</si>
  <si>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</si>
  <si>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</si>
  <si>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</si>
  <si>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</si>
  <si>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</si>
  <si>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</si>
  <si>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</si>
  <si>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</si>
  <si>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</si>
  <si>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</si>
  <si>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</si>
  <si>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</si>
  <si>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</si>
  <si>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</si>
  <si>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</si>
  <si>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</si>
  <si>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</si>
  <si>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</si>
  <si>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</si>
  <si>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</si>
  <si>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</si>
  <si>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</si>
  <si>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</si>
  <si>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</si>
  <si>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</si>
  <si>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</si>
  <si>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</si>
  <si>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</si>
  <si>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</si>
  <si>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</si>
  <si>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</si>
  <si>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</si>
  <si>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</si>
  <si>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</si>
  <si>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</si>
  <si>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</si>
  <si>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</si>
  <si>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</si>
  <si>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</si>
  <si>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</si>
  <si>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</si>
  <si>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</si>
  <si>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</si>
  <si>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</si>
  <si>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</si>
  <si>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</si>
  <si>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</si>
  <si>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</si>
  <si>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</si>
  <si>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</si>
  <si>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</si>
  <si>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</si>
  <si>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</si>
  <si>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</si>
  <si>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</si>
  <si>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</si>
  <si>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</si>
  <si>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</si>
  <si>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</si>
  <si>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</si>
  <si>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</si>
  <si>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</si>
  <si>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</si>
  <si>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</si>
  <si>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</si>
  <si>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</si>
  <si>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</si>
  <si>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</si>
  <si>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</si>
  <si>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</si>
  <si>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</si>
  <si>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</si>
  <si>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</si>
  <si>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</si>
  <si>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</si>
  <si>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</si>
  <si>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</si>
  <si>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</si>
  <si>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</si>
  <si>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</si>
  <si>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</si>
  <si>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</si>
  <si>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</si>
  <si>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</si>
  <si>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</si>
  <si>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</si>
  <si>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</si>
  <si>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</si>
  <si>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</si>
  <si>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</si>
  <si>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</si>
  <si>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</si>
  <si>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</si>
  <si>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</si>
  <si>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</si>
  <si>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</si>
  <si>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</si>
  <si>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</si>
  <si>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</si>
  <si>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</si>
  <si>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</si>
  <si>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</si>
  <si>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</si>
  <si>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</si>
  <si>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</si>
  <si>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</si>
  <si>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</si>
  <si>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</si>
  <si>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</si>
  <si>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</si>
  <si>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</si>
  <si>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</si>
  <si>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</si>
  <si>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</si>
  <si>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</si>
  <si>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</si>
  <si>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</si>
  <si>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</si>
  <si>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</si>
  <si>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</si>
  <si>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</si>
  <si>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</si>
  <si>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</si>
  <si>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</si>
  <si>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</si>
  <si>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</si>
  <si>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</si>
  <si>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</si>
  <si>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</si>
  <si>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</si>
  <si>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</si>
  <si>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</si>
  <si>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</si>
  <si>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</si>
  <si>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</si>
  <si>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</si>
  <si>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</si>
  <si>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</si>
  <si>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</si>
  <si>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</si>
  <si>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</si>
  <si>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</si>
  <si>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</si>
  <si>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</si>
  <si>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</si>
  <si>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</si>
  <si>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</si>
  <si>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</si>
  <si>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</si>
  <si>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</si>
  <si>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</si>
  <si>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</si>
  <si>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</si>
  <si>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</si>
  <si>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</si>
  <si>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</si>
  <si>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</si>
  <si>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</si>
  <si>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</si>
  <si>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</si>
  <si>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</si>
  <si>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</si>
  <si>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</si>
  <si>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</si>
  <si>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</si>
  <si>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</si>
  <si>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</si>
  <si>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</si>
  <si>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</si>
  <si>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</si>
  <si>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</si>
  <si>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</si>
  <si>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</si>
  <si>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</si>
  <si>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</si>
  <si>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</si>
  <si>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</si>
  <si>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</si>
  <si>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</si>
  <si>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</si>
  <si>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</si>
  <si>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</si>
  <si>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</si>
  <si>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</si>
  <si>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</si>
  <si>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</si>
  <si>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</si>
  <si>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</si>
  <si>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</si>
  <si>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</si>
  <si>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</si>
  <si>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</si>
  <si>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</si>
  <si>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</si>
  <si>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</si>
  <si>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</si>
  <si>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</si>
  <si>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</si>
  <si>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</si>
  <si>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</si>
  <si>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</si>
  <si>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</si>
  <si>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</si>
  <si>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</si>
  <si>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</si>
  <si>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</si>
  <si>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</si>
  <si>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</si>
  <si>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</si>
  <si>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</si>
  <si>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</si>
  <si>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</si>
  <si>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</si>
  <si>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</si>
  <si>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</si>
  <si>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</si>
  <si>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</si>
  <si>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</si>
  <si>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</si>
  <si>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</si>
  <si>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</si>
  <si>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</si>
  <si>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</si>
  <si>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</si>
  <si>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</si>
  <si>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</si>
  <si>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</si>
  <si>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</si>
  <si>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</si>
  <si>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</si>
  <si>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</si>
  <si>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</si>
  <si>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</si>
  <si>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</si>
  <si>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</si>
  <si>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</si>
  <si>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</si>
  <si>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</si>
  <si>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</si>
  <si>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</si>
  <si>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</si>
  <si>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</si>
  <si>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</si>
  <si>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</si>
  <si>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</si>
  <si>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</si>
  <si>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</si>
  <si>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</si>
  <si>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</si>
  <si>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</si>
  <si>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</si>
  <si>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</si>
  <si>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</si>
  <si>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</si>
  <si>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</si>
  <si>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</si>
  <si>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</si>
  <si>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</si>
  <si>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</si>
  <si>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</si>
  <si>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</si>
  <si>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</si>
  <si>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</si>
  <si>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</si>
  <si>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</si>
  <si>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</si>
  <si>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</si>
  <si>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</si>
  <si>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</si>
  <si>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</si>
  <si>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</si>
  <si>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</si>
  <si>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</si>
  <si>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</si>
  <si>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</si>
  <si>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</si>
  <si>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</si>
  <si>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</si>
  <si>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</si>
  <si>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</si>
  <si>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</si>
  <si>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</si>
  <si>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</si>
  <si>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</si>
  <si>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</si>
  <si>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</si>
  <si>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</si>
  <si>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</si>
  <si>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</si>
  <si>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</si>
  <si>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</si>
  <si>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</si>
  <si>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</si>
  <si>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</si>
  <si>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</si>
  <si>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</si>
  <si>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</si>
  <si>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</si>
  <si>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</si>
  <si>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</si>
  <si>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</si>
  <si>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</si>
  <si>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</si>
  <si>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</si>
  <si>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</si>
  <si>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</si>
  <si>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</si>
  <si>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</si>
  <si>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</si>
  <si>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</si>
  <si>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</si>
  <si>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</si>
  <si>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</si>
  <si>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</si>
  <si>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</si>
  <si>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</si>
  <si>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</si>
  <si>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</si>
  <si>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</si>
  <si>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</si>
  <si>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</si>
  <si>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</si>
  <si>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</si>
  <si>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</si>
  <si>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</si>
  <si>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</si>
  <si>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</si>
  <si>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</si>
  <si>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</si>
  <si>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</si>
  <si>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</si>
  <si>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</si>
  <si>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</si>
  <si>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</si>
  <si>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</si>
  <si>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</si>
  <si>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</si>
  <si>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</si>
  <si>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</si>
  <si>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</si>
  <si>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</si>
  <si>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</si>
  <si>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</si>
  <si>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</si>
  <si>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</si>
  <si>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</si>
  <si>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</si>
  <si>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</si>
  <si>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</si>
  <si>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</si>
  <si>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</si>
  <si>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</si>
  <si>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</si>
  <si>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</si>
  <si>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</si>
  <si>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</si>
  <si>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</si>
  <si>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</si>
  <si>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</si>
  <si>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</si>
  <si>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</si>
  <si>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</si>
  <si>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</si>
  <si>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</si>
  <si>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</si>
  <si>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</si>
  <si>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</si>
  <si>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</si>
  <si>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</si>
  <si>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</si>
  <si>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</si>
  <si>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</si>
  <si>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</si>
  <si>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</si>
  <si>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</si>
  <si>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</si>
  <si>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</si>
  <si>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</si>
  <si>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</si>
  <si>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</si>
  <si>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</si>
  <si>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</si>
  <si>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</si>
  <si>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</si>
  <si>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</si>
  <si>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</si>
  <si>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</si>
  <si>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</si>
  <si>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</si>
  <si>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</si>
  <si>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</si>
  <si>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</si>
  <si>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</si>
  <si>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</si>
  <si>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</si>
  <si>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</si>
  <si>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</si>
  <si>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</si>
  <si>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</si>
  <si>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</si>
  <si>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</si>
  <si>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</si>
  <si>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</si>
  <si>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</si>
  <si>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</si>
  <si>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</si>
  <si>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</si>
  <si>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</si>
  <si>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</si>
  <si>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</si>
  <si>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</si>
  <si>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</si>
  <si>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</si>
  <si>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</si>
  <si>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</si>
  <si>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</si>
  <si>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</si>
  <si>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</si>
  <si>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</si>
  <si>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</si>
  <si>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</si>
  <si>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</si>
  <si>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</si>
  <si>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</si>
  <si>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</si>
  <si>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</si>
  <si>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</si>
  <si>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</si>
  <si>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</si>
  <si>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</si>
  <si>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</si>
  <si>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</si>
  <si>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</si>
  <si>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</si>
  <si>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</si>
  <si>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</si>
  <si>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</si>
  <si>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</si>
  <si>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</si>
  <si>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</si>
  <si>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</si>
  <si>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</si>
  <si>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</si>
  <si>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</si>
  <si>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</si>
  <si>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</si>
  <si>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</si>
  <si>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</si>
  <si>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</si>
  <si>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</si>
  <si>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</si>
  <si>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</si>
  <si>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</si>
  <si>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</si>
  <si>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</si>
  <si>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</si>
  <si>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</si>
  <si>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</si>
  <si>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</si>
  <si>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</si>
  <si>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</si>
  <si>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</si>
  <si>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</si>
  <si>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</si>
  <si>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</si>
  <si>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</si>
  <si>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</si>
  <si>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</si>
  <si>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</si>
  <si>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</si>
  <si>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</si>
  <si>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</si>
  <si>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</si>
  <si>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</si>
  <si>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</si>
  <si>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</si>
  <si>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</si>
  <si>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</si>
  <si>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</si>
  <si>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</si>
  <si>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</si>
  <si>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</si>
  <si>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</si>
  <si>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</si>
  <si>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</si>
  <si>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</si>
  <si>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</si>
  <si>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</si>
  <si>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</si>
  <si>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</si>
  <si>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</si>
  <si>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</si>
  <si>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</si>
  <si>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</si>
  <si>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</si>
  <si>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</si>
  <si>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</si>
  <si>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</si>
  <si>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</si>
  <si>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</si>
  <si>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</si>
  <si>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</si>
  <si>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</si>
  <si>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</si>
  <si>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</si>
  <si>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</si>
  <si>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</si>
  <si>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</si>
  <si>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</si>
  <si>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</si>
  <si>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</si>
  <si>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</si>
  <si>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</si>
  <si>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</si>
  <si>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</si>
  <si>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</si>
  <si>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</si>
  <si>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</si>
  <si>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</si>
  <si>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</si>
  <si>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</si>
  <si>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</si>
  <si>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</si>
  <si>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</si>
  <si>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</si>
  <si>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</si>
  <si>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</si>
  <si>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</si>
  <si>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</si>
  <si>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</si>
  <si>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</si>
  <si>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</si>
  <si>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</si>
  <si>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</si>
  <si>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</si>
  <si>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</si>
  <si>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</si>
  <si>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</si>
  <si>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</si>
  <si>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</si>
  <si>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</si>
  <si>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</si>
  <si>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</si>
  <si>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</si>
  <si>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</si>
  <si>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</si>
  <si>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</si>
  <si>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</si>
  <si>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</si>
  <si>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</si>
  <si>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</si>
  <si>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</si>
  <si>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</si>
  <si>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</si>
  <si>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</si>
  <si>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</si>
  <si>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</si>
  <si>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</si>
  <si>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</si>
  <si>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</si>
  <si>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</si>
  <si>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</si>
  <si>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</si>
  <si>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</si>
  <si>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</si>
  <si>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</si>
  <si>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</si>
  <si>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</si>
  <si>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</si>
  <si>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</si>
  <si>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</si>
  <si>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</si>
  <si>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</si>
  <si>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</si>
  <si>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</si>
  <si>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</si>
  <si>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</si>
  <si>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</si>
  <si>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</si>
  <si>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</si>
  <si>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</si>
  <si>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</si>
  <si>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</si>
  <si>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</si>
  <si>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</si>
  <si>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</si>
  <si>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</si>
  <si>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</si>
  <si>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</si>
  <si>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</si>
  <si>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</si>
  <si>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</si>
  <si>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</si>
  <si>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</si>
  <si>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</si>
  <si>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</si>
  <si>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</si>
  <si>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</si>
  <si>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</si>
  <si>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</si>
  <si>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</si>
  <si>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</si>
  <si>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</si>
  <si>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</si>
  <si>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</si>
  <si>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</si>
  <si>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</si>
  <si>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</si>
  <si>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</si>
  <si>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</si>
  <si>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</si>
  <si>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</si>
  <si>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</si>
  <si>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</si>
  <si>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</si>
  <si>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</si>
  <si>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</si>
  <si>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</si>
  <si>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</si>
  <si>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</si>
  <si>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</si>
  <si>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</si>
  <si>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</si>
  <si>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</si>
  <si>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</si>
  <si>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</si>
  <si>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</si>
  <si>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</si>
  <si>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</si>
  <si>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</si>
  <si>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</si>
  <si>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</si>
  <si>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</si>
  <si>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</si>
  <si>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</si>
  <si>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</si>
  <si>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</si>
  <si>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</si>
  <si>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</si>
  <si>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</si>
  <si>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</si>
  <si>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</si>
  <si>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</si>
  <si>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</si>
  <si>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</si>
  <si>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</si>
  <si>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</si>
  <si>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</si>
  <si>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</si>
  <si>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</si>
  <si>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</si>
  <si>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</si>
  <si>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</si>
  <si>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</si>
  <si>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</si>
  <si>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</si>
  <si>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</si>
  <si>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</si>
  <si>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</si>
  <si>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</si>
  <si>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</si>
  <si>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</si>
  <si>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</si>
  <si>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</si>
  <si>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</si>
  <si>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</si>
  <si>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</si>
  <si>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</si>
  <si>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</si>
  <si>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</si>
  <si>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</si>
  <si>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</si>
  <si>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</si>
  <si>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</si>
  <si>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</si>
  <si>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</si>
  <si>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</si>
  <si>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</si>
  <si>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</si>
  <si>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</si>
  <si>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</si>
  <si>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</si>
  <si>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</si>
  <si>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</si>
  <si>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</si>
  <si>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</si>
  <si>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</si>
  <si>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</si>
  <si>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</si>
  <si>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</si>
  <si>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</si>
  <si>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</si>
  <si>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</si>
  <si>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</si>
  <si>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</si>
  <si>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</si>
  <si>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</si>
  <si>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</si>
  <si>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</si>
  <si>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</si>
  <si>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</si>
  <si>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</si>
  <si>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</si>
  <si>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</si>
  <si>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</si>
  <si>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</si>
  <si>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</si>
  <si>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</si>
  <si>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</si>
  <si>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</si>
  <si>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</si>
  <si>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</si>
  <si>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</si>
  <si>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</si>
  <si>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</si>
  <si>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</si>
  <si>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</si>
  <si>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</si>
  <si>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</si>
  <si>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</si>
  <si>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</si>
  <si>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</si>
  <si>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</si>
  <si>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</si>
  <si>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</si>
  <si>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</si>
  <si>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</si>
  <si>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</si>
  <si>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</si>
  <si>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</si>
  <si>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</si>
  <si>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</si>
  <si>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</si>
  <si>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</si>
  <si>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</si>
  <si>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</si>
  <si>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</si>
  <si>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</si>
  <si>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</si>
  <si>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</si>
  <si>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</si>
  <si>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</si>
  <si>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</si>
  <si>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</si>
  <si>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</si>
  <si>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</si>
  <si>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</si>
  <si>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</si>
  <si>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</si>
  <si>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</si>
  <si>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</si>
  <si>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</si>
  <si>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</si>
  <si>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</si>
  <si>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</si>
  <si>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</si>
  <si>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</si>
  <si>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</si>
  <si>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</si>
  <si>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</si>
  <si>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</si>
  <si>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</si>
  <si>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</si>
  <si>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</si>
  <si>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</si>
  <si>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</si>
  <si>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</si>
  <si>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</si>
  <si>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</si>
  <si>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</si>
  <si>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</si>
  <si>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</si>
  <si>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</si>
  <si>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</si>
  <si>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</si>
  <si>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</si>
  <si>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</si>
  <si>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</si>
  <si>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</si>
  <si>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</si>
  <si>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</si>
  <si>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</si>
  <si>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</si>
  <si>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</si>
  <si>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</si>
  <si>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</si>
  <si>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</si>
  <si>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</si>
  <si>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</si>
  <si>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</si>
  <si>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</si>
  <si>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</si>
  <si>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</si>
  <si>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</si>
  <si>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</si>
  <si>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</si>
  <si>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</si>
  <si>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</si>
  <si>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</si>
  <si>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</si>
  <si>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</si>
  <si>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</si>
  <si>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</si>
  <si>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</si>
  <si>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</si>
  <si>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</si>
  <si>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</si>
  <si>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</si>
  <si>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</si>
  <si>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</si>
  <si>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</si>
  <si>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</si>
  <si>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</si>
  <si>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</si>
  <si>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</si>
  <si>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</si>
  <si>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</si>
  <si>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</si>
  <si>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</si>
  <si>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</si>
  <si>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</si>
  <si>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</si>
  <si>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</si>
  <si>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</si>
  <si>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</si>
  <si>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</si>
  <si>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</si>
  <si>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</si>
  <si>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</si>
  <si>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</si>
  <si>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</si>
  <si>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</si>
  <si>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</si>
  <si>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</si>
  <si>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</si>
  <si>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</si>
  <si>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</si>
  <si>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</si>
  <si>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</si>
  <si>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</si>
  <si>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</si>
  <si>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</si>
  <si>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</si>
  <si>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</si>
  <si>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</si>
  <si>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</si>
  <si>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</si>
  <si>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</si>
  <si>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</si>
  <si>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</si>
  <si>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</si>
  <si>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</si>
  <si>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</si>
  <si>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</si>
  <si>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</si>
  <si>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</si>
  <si>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</si>
  <si>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</si>
  <si>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</si>
  <si>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</si>
  <si>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</si>
  <si>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</si>
  <si>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</si>
  <si>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</si>
  <si>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</si>
  <si>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</si>
  <si>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</si>
  <si>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</si>
  <si>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</si>
  <si>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</si>
  <si>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</si>
  <si>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</si>
  <si>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</si>
  <si>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</si>
  <si>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</si>
  <si>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</si>
  <si>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</si>
  <si>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</si>
  <si>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</si>
  <si>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</si>
  <si>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</si>
  <si>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</si>
  <si>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</si>
  <si>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</si>
  <si>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</si>
  <si>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</si>
  <si>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</si>
  <si>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</si>
  <si>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</si>
  <si>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</si>
  <si>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</si>
  <si>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</si>
  <si>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</si>
  <si>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</si>
  <si>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</si>
  <si>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</si>
  <si>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</si>
  <si>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</si>
  <si>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</si>
  <si>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</si>
  <si>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</si>
  <si>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</si>
  <si>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</si>
  <si>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</si>
  <si>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</si>
  <si>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</si>
  <si>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</si>
  <si>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</si>
  <si>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</si>
  <si>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</si>
  <si>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</si>
  <si>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</si>
  <si>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</si>
  <si>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</si>
  <si>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</si>
  <si>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</si>
  <si>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</si>
  <si>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</si>
  <si>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</si>
  <si>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</si>
  <si>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</si>
  <si>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</si>
  <si>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</si>
  <si>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</si>
  <si>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</si>
  <si>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</si>
  <si>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</si>
  <si>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</si>
  <si>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</si>
  <si>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</si>
  <si>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</si>
  <si>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</si>
  <si>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</si>
  <si>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</si>
  <si>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</si>
  <si>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</si>
  <si>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</si>
  <si>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</si>
  <si>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</si>
  <si>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</si>
  <si>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</si>
  <si>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</si>
  <si>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</si>
  <si>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</si>
  <si>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</si>
  <si>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</si>
  <si>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</si>
  <si>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</si>
  <si>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</si>
  <si>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</si>
  <si>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</si>
  <si>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</si>
  <si>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</si>
  <si>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</si>
  <si>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</si>
  <si>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</si>
  <si>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</si>
  <si>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</si>
  <si>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</si>
  <si>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</si>
  <si>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</si>
  <si>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</si>
  <si>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</si>
  <si>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</si>
  <si>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</si>
  <si>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</si>
  <si>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</si>
  <si>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</si>
  <si>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</si>
  <si>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</si>
  <si>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</si>
  <si>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</si>
  <si>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</si>
  <si>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</si>
  <si>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</si>
  <si>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</si>
  <si>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</si>
  <si>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</si>
  <si>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</si>
  <si>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</si>
  <si>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</si>
  <si>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</si>
  <si>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</si>
  <si>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</si>
  <si>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</si>
  <si>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</si>
  <si>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</si>
  <si>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</si>
  <si>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</si>
  <si>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</si>
  <si>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</si>
  <si>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</si>
  <si>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</si>
  <si>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</si>
  <si>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</si>
  <si>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</si>
  <si>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</si>
  <si>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</si>
  <si>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</si>
  <si>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</si>
  <si>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</si>
  <si>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</si>
  <si>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</si>
  <si>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</si>
  <si>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</si>
  <si>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</si>
  <si>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</si>
  <si>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</si>
  <si>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</si>
  <si>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</si>
  <si>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</si>
  <si>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</si>
  <si>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</si>
  <si>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</si>
  <si>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</si>
  <si>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</si>
  <si>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</si>
  <si>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</si>
  <si>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</si>
  <si>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</si>
  <si>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</si>
  <si>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</si>
  <si>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</si>
  <si>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</si>
  <si>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</si>
  <si>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</si>
  <si>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</si>
  <si>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</si>
  <si>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</si>
  <si>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</si>
  <si>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</si>
  <si>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</si>
  <si>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</si>
  <si>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</si>
  <si>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</si>
  <si>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</si>
  <si>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</si>
  <si>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</si>
  <si>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</si>
  <si>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</si>
  <si>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</si>
  <si>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</si>
  <si>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</si>
  <si>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</si>
  <si>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</si>
  <si>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</si>
  <si>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</si>
  <si>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</si>
  <si>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</si>
  <si>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</si>
  <si>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</si>
  <si>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</si>
  <si>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</si>
  <si>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</si>
  <si>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</si>
  <si>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</si>
  <si>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</si>
  <si>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</si>
  <si>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</si>
  <si>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</si>
  <si>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</si>
  <si>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</si>
  <si>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</si>
  <si>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</si>
  <si>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</si>
  <si>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</si>
  <si>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</si>
  <si>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</si>
  <si>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</si>
  <si>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</si>
  <si>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</si>
  <si>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</si>
  <si>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</si>
  <si>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</si>
  <si>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</si>
  <si>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</si>
  <si>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</si>
  <si>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</si>
  <si>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</si>
  <si>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</si>
  <si>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</si>
  <si>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</si>
  <si>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</si>
  <si>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</si>
  <si>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</si>
  <si>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</si>
  <si>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</si>
  <si>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</si>
  <si>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</si>
  <si>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</si>
  <si>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</si>
  <si>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</si>
  <si>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</si>
  <si>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</si>
  <si>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</si>
  <si>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</si>
  <si>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</si>
  <si>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</si>
  <si>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</si>
  <si>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</si>
  <si>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</si>
  <si>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</si>
  <si>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</si>
  <si>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</si>
  <si>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</si>
  <si>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</si>
  <si>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</si>
  <si>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</si>
  <si>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</si>
  <si>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</si>
  <si>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</si>
  <si>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</si>
  <si>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</si>
  <si>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</si>
  <si>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</si>
  <si>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</si>
  <si>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</si>
  <si>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</si>
  <si>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</si>
  <si>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</si>
  <si>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</si>
  <si>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</si>
  <si>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</si>
  <si>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</si>
  <si>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</si>
  <si>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</si>
  <si>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</si>
  <si>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</si>
  <si>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</si>
  <si>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</si>
  <si>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</si>
  <si>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</si>
  <si>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</si>
  <si>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</si>
  <si>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</si>
  <si>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</si>
  <si>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</si>
  <si>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</si>
  <si>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</si>
  <si>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</si>
  <si>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</si>
  <si>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</si>
  <si>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</si>
  <si>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</si>
  <si>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</si>
  <si>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</si>
  <si>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</si>
  <si>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</si>
  <si>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</si>
  <si>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</si>
  <si>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</si>
  <si>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</si>
  <si>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</si>
  <si>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</si>
  <si>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</si>
  <si>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</si>
  <si>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</si>
  <si>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</si>
  <si>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</si>
  <si>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</si>
  <si>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</si>
  <si>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</si>
  <si>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</si>
  <si>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</si>
  <si>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</si>
  <si>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</si>
  <si>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</si>
  <si>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</si>
  <si>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</si>
  <si>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</si>
  <si>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</si>
  <si>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</si>
  <si>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</si>
  <si>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</si>
  <si>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</si>
  <si>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</si>
  <si>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</si>
  <si>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</si>
  <si>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</si>
  <si>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</si>
  <si>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</si>
  <si>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</si>
  <si>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</si>
  <si>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</si>
  <si>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</si>
  <si>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</si>
  <si>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</si>
  <si>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</si>
  <si>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</si>
  <si>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</si>
  <si>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</si>
  <si>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</si>
  <si>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</si>
  <si>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</si>
  <si>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</si>
  <si>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</si>
  <si>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</si>
  <si>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</si>
  <si>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</si>
  <si>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</si>
  <si>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</si>
  <si>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</si>
  <si>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</si>
  <si>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</si>
  <si>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</si>
  <si>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</si>
  <si>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</si>
  <si>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</si>
  <si>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</si>
  <si>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</si>
  <si>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</si>
  <si>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</si>
  <si>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</si>
  <si>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</si>
  <si>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</si>
  <si>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</si>
  <si>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</si>
  <si>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</si>
  <si>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</si>
  <si>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</si>
  <si>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</si>
  <si>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</si>
  <si>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</si>
  <si>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</si>
  <si>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</si>
  <si>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</si>
  <si>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</si>
  <si>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</si>
  <si>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</si>
  <si>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</si>
  <si>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</si>
  <si>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</si>
  <si>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</si>
  <si>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</si>
  <si>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</si>
  <si>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</si>
  <si>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</si>
  <si>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</si>
  <si>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</si>
  <si>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</si>
  <si>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</si>
  <si>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</si>
  <si>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</si>
  <si>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</si>
  <si>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</si>
  <si>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</si>
  <si>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</si>
  <si>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</si>
  <si>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</si>
  <si>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</si>
  <si>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</si>
  <si>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</si>
  <si>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</si>
  <si>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</si>
  <si>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</si>
  <si>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</si>
  <si>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</si>
  <si>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</si>
  <si>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</si>
  <si>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</si>
  <si>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</si>
  <si>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</si>
  <si>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</si>
  <si>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</si>
  <si>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</si>
  <si>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</si>
  <si>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</si>
  <si>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</si>
  <si>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</si>
  <si>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</si>
  <si>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</si>
  <si>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</si>
  <si>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</si>
  <si>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</si>
  <si>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</si>
  <si>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</si>
  <si>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</si>
  <si>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</si>
  <si>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</si>
  <si>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</si>
  <si>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</si>
  <si>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</si>
  <si>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</si>
  <si>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</si>
  <si>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</si>
  <si>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</si>
  <si>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</si>
  <si>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</si>
  <si>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</si>
  <si>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</si>
  <si>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</si>
  <si>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</si>
  <si>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</si>
  <si>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</si>
  <si>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</si>
  <si>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</si>
  <si>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</si>
  <si>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</si>
  <si>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</si>
  <si>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</si>
  <si>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</si>
  <si>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</si>
  <si>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</si>
  <si>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</si>
  <si>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</si>
  <si>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</si>
  <si>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</si>
  <si>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</si>
  <si>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</si>
  <si>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</si>
  <si>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</si>
  <si>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</si>
  <si>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</si>
  <si>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</si>
  <si>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</si>
  <si>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</si>
  <si>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</si>
  <si>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</si>
  <si>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</si>
  <si>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</si>
  <si>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</si>
  <si>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</si>
  <si>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</si>
  <si>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</si>
  <si>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</si>
  <si>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</si>
  <si>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</si>
  <si>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</si>
  <si>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</si>
  <si>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</si>
  <si>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</si>
  <si>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</si>
  <si>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</si>
  <si>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</si>
  <si>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</si>
  <si>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</si>
  <si>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</si>
  <si>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</si>
  <si>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</si>
  <si>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</si>
  <si>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</si>
  <si>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</si>
  <si>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</si>
  <si>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</si>
  <si>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</si>
  <si>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</si>
  <si>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</si>
  <si>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</si>
  <si>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</si>
  <si>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</si>
  <si>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</si>
  <si>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</si>
  <si>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</si>
  <si>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</si>
  <si>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</si>
  <si>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</si>
  <si>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</si>
  <si>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</si>
  <si>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</si>
  <si>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</si>
  <si>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</si>
  <si>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</si>
  <si>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</si>
  <si>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</si>
  <si>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</si>
  <si>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</si>
  <si>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</si>
  <si>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</si>
  <si>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</si>
  <si>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</si>
  <si>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</si>
  <si>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</si>
  <si>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</si>
  <si>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</si>
  <si>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</si>
  <si>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</si>
  <si>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</si>
  <si>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</si>
  <si>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</si>
  <si>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</si>
  <si>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</si>
  <si>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</si>
  <si>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</si>
  <si>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</si>
  <si>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</si>
  <si>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</si>
  <si>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</si>
  <si>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</si>
  <si>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</si>
  <si>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</si>
  <si>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</si>
  <si>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</si>
  <si>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</si>
  <si>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</si>
  <si>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</si>
  <si>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</si>
  <si>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</si>
  <si>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</si>
  <si>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</si>
  <si>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</si>
  <si>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</si>
  <si>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</si>
  <si>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</si>
  <si>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</si>
  <si>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</si>
  <si>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</si>
  <si>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</si>
  <si>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</si>
  <si>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</si>
  <si>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</si>
  <si>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</si>
  <si>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</si>
  <si>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</si>
  <si>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</si>
  <si>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</si>
  <si>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</si>
  <si>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</si>
  <si>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</si>
  <si>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</si>
  <si>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</si>
  <si>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</si>
  <si>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</si>
  <si>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</si>
  <si>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</si>
  <si>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</si>
  <si>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</si>
  <si>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</si>
  <si>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</si>
  <si>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</si>
  <si>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</si>
  <si>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</si>
  <si>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</si>
  <si>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</si>
  <si>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</si>
  <si>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</si>
  <si>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</si>
  <si>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</si>
  <si>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</si>
  <si>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</si>
  <si>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</si>
  <si>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</si>
  <si>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</si>
  <si>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</si>
  <si>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</si>
  <si>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</si>
  <si>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</si>
  <si>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</si>
  <si>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</si>
  <si>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</si>
  <si>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</si>
  <si>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</si>
  <si>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</si>
  <si>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</si>
  <si>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</si>
  <si>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</si>
  <si>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</si>
  <si>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</si>
  <si>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</si>
  <si>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</si>
  <si>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</si>
  <si>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</si>
  <si>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</si>
  <si>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</si>
  <si>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</si>
  <si>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</si>
  <si>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</si>
  <si>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</si>
  <si>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</si>
  <si>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</si>
  <si>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</si>
  <si>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</si>
  <si>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</si>
  <si>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</si>
  <si>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</si>
  <si>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</si>
  <si>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</si>
  <si>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</si>
  <si>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</si>
  <si>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</si>
  <si>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</si>
  <si>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</si>
  <si>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</si>
  <si>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</si>
  <si>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</si>
  <si>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</si>
  <si>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</si>
  <si>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</si>
  <si>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</si>
  <si>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</si>
  <si>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</si>
  <si>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</si>
  <si>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</si>
  <si>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</si>
  <si>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</si>
  <si>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</si>
  <si>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</si>
  <si>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</si>
  <si>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</si>
  <si>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</si>
  <si>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</si>
  <si>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</si>
  <si>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</si>
  <si>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</si>
  <si>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</si>
  <si>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</si>
  <si>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</si>
  <si>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</si>
  <si>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</si>
  <si>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</si>
  <si>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</si>
  <si>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</si>
  <si>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</si>
  <si>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</si>
  <si>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</si>
  <si>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</si>
  <si>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</si>
  <si>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</si>
  <si>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</si>
  <si>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</si>
  <si>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</si>
  <si>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</si>
  <si>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</si>
  <si>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</si>
  <si>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</si>
  <si>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</si>
  <si>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</si>
  <si>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</si>
  <si>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</si>
  <si>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</si>
  <si>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</si>
  <si>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</si>
  <si>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</si>
  <si>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</si>
  <si>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</si>
  <si>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</si>
  <si>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</si>
  <si>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</si>
  <si>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</si>
  <si>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</si>
  <si>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</si>
  <si>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</si>
  <si>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</si>
  <si>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</si>
  <si>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</si>
  <si>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</si>
  <si>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</si>
  <si>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</si>
  <si>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</si>
  <si>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</si>
  <si>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</si>
  <si>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</si>
  <si>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</si>
  <si>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</si>
  <si>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</si>
  <si>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</si>
  <si>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</si>
  <si>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</si>
  <si>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</si>
  <si>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</si>
  <si>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</si>
  <si>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</si>
  <si>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</si>
  <si>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</si>
  <si>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</si>
  <si>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</si>
  <si>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</si>
  <si>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</si>
  <si>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</si>
  <si>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</si>
  <si>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</si>
  <si>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</si>
  <si>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</si>
  <si>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</si>
  <si>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</si>
  <si>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</si>
  <si>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</si>
  <si>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</si>
  <si>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</si>
  <si>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</si>
  <si>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</si>
  <si>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</si>
  <si>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</si>
  <si>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</si>
  <si>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</si>
  <si>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</si>
  <si>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</si>
  <si>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</si>
  <si>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</si>
  <si>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</si>
  <si>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</si>
  <si>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</si>
  <si>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</si>
  <si>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</si>
  <si>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</si>
  <si>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</si>
  <si>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</si>
  <si>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</si>
  <si>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</si>
  <si>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</si>
  <si>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</si>
  <si>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</si>
  <si>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</si>
  <si>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</si>
  <si>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</si>
  <si>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</si>
  <si>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</si>
  <si>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</si>
  <si>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</si>
  <si>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</si>
  <si>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</si>
  <si>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</si>
  <si>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</si>
  <si>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</si>
  <si>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</si>
  <si>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</si>
  <si>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</si>
  <si>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</si>
  <si>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</si>
  <si>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</si>
  <si>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</si>
  <si>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</si>
  <si>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</si>
  <si>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</si>
  <si>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</si>
  <si>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</si>
  <si>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</si>
  <si>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</si>
  <si>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</si>
  <si>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</si>
  <si>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</si>
  <si>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</si>
  <si>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</si>
  <si>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</si>
  <si>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</si>
  <si>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</si>
  <si>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</si>
  <si>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</si>
  <si>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</si>
  <si>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</si>
  <si>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</si>
  <si>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</si>
  <si>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</si>
  <si>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</si>
  <si>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</si>
  <si>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</si>
  <si>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</si>
  <si>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</si>
  <si>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</si>
  <si>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</si>
  <si>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</si>
  <si>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</si>
  <si>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</si>
  <si>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</si>
  <si>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</si>
  <si>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</si>
  <si>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</si>
  <si>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</si>
  <si>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</si>
  <si>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</si>
  <si>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</si>
  <si>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</si>
  <si>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</si>
  <si>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</si>
  <si>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</si>
  <si>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</si>
  <si>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</si>
  <si>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</si>
  <si>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</si>
  <si>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</si>
  <si>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</si>
  <si>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</si>
  <si>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</si>
  <si>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</si>
  <si>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</si>
  <si>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</si>
  <si>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</si>
  <si>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</si>
  <si>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</si>
  <si>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</si>
  <si>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</si>
  <si>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</si>
  <si>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</si>
  <si>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</si>
  <si>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</si>
  <si>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</si>
  <si>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</si>
  <si>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</si>
  <si>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</si>
  <si>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</si>
  <si>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</si>
  <si>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</si>
  <si>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</si>
  <si>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</si>
  <si>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</si>
  <si>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</si>
  <si>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</si>
  <si>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</si>
  <si>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</si>
  <si>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</si>
  <si>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</si>
  <si>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</si>
  <si>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</si>
  <si>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</si>
  <si>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</si>
  <si>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</si>
  <si>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</si>
  <si>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</si>
  <si>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</si>
  <si>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</si>
  <si>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</si>
  <si>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</si>
  <si>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</si>
  <si>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</si>
  <si>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</si>
  <si>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</si>
  <si>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</si>
  <si>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</si>
  <si>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</si>
  <si>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</si>
  <si>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</si>
  <si>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</si>
  <si>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</si>
  <si>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</si>
  <si>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</si>
  <si>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</si>
  <si>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</si>
  <si>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</si>
  <si>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</si>
  <si>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</si>
  <si>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</si>
  <si>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</si>
  <si>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</si>
  <si>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</si>
  <si>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</si>
  <si>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</si>
  <si>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</si>
  <si>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</si>
  <si>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</si>
  <si>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</si>
  <si>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</si>
  <si>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</si>
  <si>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</si>
  <si>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</si>
  <si>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</si>
  <si>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</si>
  <si>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</si>
  <si>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</si>
  <si>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</si>
  <si>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</si>
  <si>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</si>
  <si>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</si>
  <si>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</si>
  <si>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</si>
  <si>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</si>
  <si>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</si>
  <si>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</si>
  <si>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</si>
  <si>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</si>
  <si>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</si>
  <si>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</si>
  <si>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</si>
  <si>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</si>
  <si>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</si>
  <si>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</si>
  <si>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</si>
  <si>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</si>
  <si>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</si>
  <si>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</si>
  <si>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</si>
  <si>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</si>
  <si>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</si>
  <si>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</si>
  <si>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</si>
  <si>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</si>
  <si>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</si>
  <si>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</si>
  <si>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</si>
  <si>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</si>
  <si>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</si>
  <si>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</si>
  <si>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</si>
  <si>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</si>
  <si>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</si>
  <si>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</si>
  <si>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</si>
  <si>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</si>
  <si>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</si>
  <si>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</si>
  <si>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</si>
  <si>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</si>
  <si>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</si>
  <si>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</si>
  <si>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</si>
  <si>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</si>
  <si>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</si>
  <si>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</si>
  <si>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</si>
  <si>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</si>
  <si>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</si>
  <si>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</si>
  <si>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</si>
  <si>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</si>
  <si>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</si>
  <si>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</si>
  <si>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</si>
  <si>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</si>
  <si>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</si>
  <si>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</si>
  <si>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</si>
  <si>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</si>
  <si>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</si>
  <si>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</si>
  <si>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</si>
  <si>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</si>
  <si>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</si>
  <si>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</si>
  <si>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</si>
  <si>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</si>
  <si>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</si>
  <si>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</si>
  <si>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</si>
  <si>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</si>
  <si>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</si>
  <si>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</si>
  <si>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</si>
  <si>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</si>
  <si>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</si>
  <si>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</si>
  <si>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</si>
  <si>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</si>
  <si>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</si>
  <si>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</si>
  <si>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</si>
  <si>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</si>
  <si>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</si>
  <si>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</si>
  <si>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</si>
  <si>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</si>
  <si>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</si>
  <si>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</si>
  <si>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</si>
  <si>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</si>
  <si>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</si>
  <si>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</si>
  <si>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</si>
  <si>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</si>
  <si>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</si>
  <si>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</si>
  <si>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</si>
  <si>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</si>
  <si>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</si>
  <si>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</si>
  <si>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</si>
  <si>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</si>
  <si>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</si>
  <si>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</si>
  <si>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</si>
  <si>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</si>
  <si>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</si>
  <si>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</si>
  <si>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</si>
  <si>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</si>
  <si>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</si>
  <si>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</si>
  <si>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</si>
  <si>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</si>
  <si>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</si>
  <si>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</si>
  <si>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</si>
  <si>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</si>
  <si>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</si>
  <si>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</si>
  <si>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</si>
  <si>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</si>
  <si>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</si>
  <si>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</si>
  <si>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</si>
  <si>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</si>
  <si>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</si>
  <si>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</si>
  <si>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</si>
  <si>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</si>
  <si>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</si>
  <si>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</si>
  <si>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</si>
  <si>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</si>
  <si>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</si>
  <si>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</si>
  <si>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</si>
  <si>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</si>
  <si>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</si>
  <si>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</si>
  <si>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</si>
  <si>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</si>
  <si>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</si>
  <si>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</si>
  <si>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</si>
  <si>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</si>
  <si>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</si>
  <si>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</si>
  <si>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</si>
  <si>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</si>
  <si>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</si>
  <si>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</si>
  <si>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</si>
  <si>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</si>
  <si>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</si>
  <si>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</si>
  <si>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</si>
  <si>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</si>
  <si>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</si>
  <si>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</si>
  <si>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</si>
  <si>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</si>
  <si>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</si>
  <si>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</si>
  <si>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</si>
  <si>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</si>
  <si>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</si>
  <si>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</si>
  <si>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</si>
  <si>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</si>
  <si>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</si>
  <si>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</si>
  <si>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</si>
  <si>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</si>
  <si>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</si>
  <si>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</si>
  <si>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</si>
  <si>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</si>
  <si>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</si>
  <si>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</si>
  <si>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</si>
  <si>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</si>
  <si>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</si>
  <si>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</si>
  <si>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</si>
  <si>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</si>
  <si>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</si>
  <si>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</si>
  <si>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</si>
  <si>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</si>
  <si>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</si>
  <si>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</si>
  <si>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</si>
  <si>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</si>
  <si>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</si>
  <si>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</si>
  <si>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</si>
  <si>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</si>
  <si>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</si>
  <si>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</si>
  <si>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</si>
  <si>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</si>
  <si>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</si>
  <si>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</si>
  <si>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</si>
  <si>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</si>
  <si>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</si>
  <si>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</si>
  <si>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</si>
  <si>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</si>
  <si>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</si>
  <si>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</si>
  <si>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</si>
  <si>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</si>
  <si>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</si>
  <si>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</si>
  <si>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</si>
  <si>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</si>
  <si>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</si>
  <si>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</si>
  <si>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</si>
  <si>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</si>
  <si>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</si>
  <si>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</si>
  <si>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</si>
  <si>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</si>
  <si>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</si>
  <si>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</si>
  <si>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</si>
  <si>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</si>
  <si>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</si>
  <si>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</si>
  <si>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</si>
  <si>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</si>
  <si>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</si>
  <si>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</si>
  <si>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</si>
  <si>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</si>
  <si>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</si>
  <si>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</si>
  <si>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</si>
  <si>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</si>
  <si>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</si>
  <si>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</si>
  <si>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</si>
  <si>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</si>
  <si>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</si>
  <si>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</si>
  <si>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</si>
  <si>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</si>
  <si>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</si>
  <si>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</si>
  <si>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</si>
  <si>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</si>
  <si>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</si>
  <si>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</si>
  <si>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</si>
  <si>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</si>
  <si>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</si>
  <si>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</si>
  <si>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</si>
  <si>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</si>
  <si>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</si>
  <si>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</si>
  <si>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</si>
  <si>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</si>
  <si>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</si>
  <si>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</si>
  <si>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</si>
  <si>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</si>
  <si>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</si>
  <si>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</si>
  <si>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</si>
  <si>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</si>
  <si>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</si>
  <si>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</si>
  <si>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</si>
  <si>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</si>
  <si>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</si>
  <si>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</si>
  <si>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</si>
  <si>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</si>
  <si>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</si>
  <si>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</si>
  <si>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</si>
  <si>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</si>
  <si>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</si>
  <si>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</si>
  <si>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</si>
  <si>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</si>
  <si>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</si>
  <si>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</si>
  <si>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</si>
  <si>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</si>
  <si>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</si>
  <si>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</si>
  <si>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</si>
  <si>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</si>
  <si>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</si>
  <si>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</si>
  <si>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</si>
  <si>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</si>
  <si>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</si>
  <si>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</si>
  <si>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</si>
  <si>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</si>
  <si>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</si>
  <si>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</si>
  <si>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</si>
  <si>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</si>
  <si>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</si>
  <si>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</si>
  <si>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</si>
  <si>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</si>
  <si>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</si>
  <si>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</si>
  <si>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</si>
  <si>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</si>
  <si>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</si>
  <si>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</si>
  <si>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</si>
  <si>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</si>
  <si>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</si>
  <si>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</si>
  <si>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</si>
  <si>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</si>
  <si>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</si>
  <si>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</si>
  <si>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</si>
  <si>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</si>
  <si>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</si>
  <si>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</si>
  <si>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</si>
  <si>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</si>
  <si>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</si>
  <si>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</si>
  <si>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</si>
  <si>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</si>
  <si>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</si>
  <si>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</si>
  <si>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</si>
  <si>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</si>
  <si>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</si>
  <si>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</si>
  <si>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</si>
  <si>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</si>
  <si>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</si>
  <si>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</si>
  <si>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</si>
  <si>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</si>
  <si>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</si>
  <si>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</si>
  <si>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</si>
  <si>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</si>
  <si>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</si>
  <si>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</si>
  <si>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</si>
  <si>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</si>
  <si>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</si>
  <si>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</si>
  <si>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</si>
  <si>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</si>
  <si>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</si>
  <si>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</si>
  <si>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</si>
  <si>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</si>
  <si>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</si>
  <si>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</si>
  <si>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</si>
  <si>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</si>
  <si>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</si>
  <si>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</si>
  <si>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</si>
  <si>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</si>
  <si>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</si>
  <si>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</si>
  <si>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</si>
  <si>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</si>
  <si>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</si>
  <si>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</si>
  <si>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</si>
  <si>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</si>
  <si>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</si>
  <si>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</si>
  <si>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</si>
  <si>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</si>
  <si>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</si>
  <si>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</si>
  <si>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</si>
  <si>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</si>
  <si>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</si>
  <si>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</si>
  <si>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</si>
  <si>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</si>
  <si>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</si>
  <si>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</si>
  <si>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</si>
  <si>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</si>
  <si>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</si>
  <si>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</si>
  <si>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</si>
  <si>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</si>
  <si>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</si>
  <si>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</si>
  <si>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</si>
  <si>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</si>
  <si>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</si>
  <si>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</si>
  <si>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</si>
  <si>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</si>
  <si>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</si>
  <si>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</si>
  <si>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</si>
  <si>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</si>
  <si>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</si>
  <si>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</si>
  <si>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</si>
  <si>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</si>
  <si>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</si>
  <si>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</si>
  <si>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</si>
  <si>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</si>
  <si>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</si>
  <si>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</si>
  <si>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</si>
  <si>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</si>
  <si>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</si>
  <si>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</si>
  <si>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</si>
  <si>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</si>
  <si>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</si>
  <si>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</si>
  <si>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</si>
  <si>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</si>
  <si>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</si>
  <si>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</si>
  <si>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</si>
  <si>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</si>
  <si>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</si>
  <si>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</si>
  <si>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</si>
  <si>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</si>
  <si>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</si>
  <si>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</si>
  <si>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</si>
  <si>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</si>
  <si>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</si>
  <si>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</si>
  <si>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</si>
  <si>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</si>
  <si>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</si>
  <si>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</si>
  <si>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</si>
  <si>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</si>
  <si>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</si>
  <si>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</si>
  <si>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</si>
  <si>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</si>
  <si>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</si>
  <si>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</si>
  <si>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</si>
  <si>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</si>
  <si>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</si>
  <si>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</si>
  <si>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</si>
  <si>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</si>
  <si>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</si>
  <si>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</si>
  <si>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</si>
  <si>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</si>
  <si>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</si>
  <si>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</si>
  <si>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</si>
  <si>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</si>
  <si>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</si>
  <si>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</si>
  <si>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</si>
  <si>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</si>
  <si>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</si>
  <si>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</si>
  <si>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</si>
  <si>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</si>
  <si>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</si>
  <si>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</si>
  <si>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</si>
  <si>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</si>
  <si>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</si>
  <si>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</si>
  <si>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</si>
  <si>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</si>
  <si>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</si>
  <si>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</si>
  <si>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</si>
  <si>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</si>
  <si>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</si>
  <si>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</si>
  <si>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</si>
  <si>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</si>
  <si>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</si>
  <si>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</si>
  <si>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</si>
  <si>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</si>
  <si>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</si>
  <si>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</si>
  <si>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</si>
  <si>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</si>
  <si>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</si>
  <si>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</si>
  <si>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</si>
  <si>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</si>
  <si>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</si>
  <si>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</si>
  <si>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</si>
  <si>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</si>
  <si>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</si>
  <si>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</si>
  <si>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</si>
  <si>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</si>
  <si>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</si>
  <si>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</si>
  <si>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</si>
  <si>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</si>
  <si>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</si>
  <si>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</si>
  <si>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</si>
  <si>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</si>
  <si>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</si>
  <si>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</si>
  <si>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</si>
  <si>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</si>
  <si>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</si>
  <si>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</si>
  <si>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</si>
  <si>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</si>
  <si>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</si>
  <si>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</si>
  <si>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</si>
  <si>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</si>
  <si>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</si>
  <si>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</si>
  <si>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</si>
  <si>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</si>
  <si>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</si>
  <si>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</si>
  <si>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</si>
  <si>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</si>
  <si>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</si>
  <si>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</si>
  <si>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</si>
  <si>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</si>
  <si>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</si>
  <si>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</si>
  <si>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</si>
  <si>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</si>
  <si>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</si>
  <si>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</si>
  <si>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</si>
  <si>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</si>
  <si>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</si>
  <si>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</si>
  <si>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</si>
  <si>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</si>
  <si>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</si>
  <si>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</si>
  <si>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</si>
  <si>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</si>
  <si>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</si>
  <si>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</si>
  <si>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</si>
  <si>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</si>
  <si>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</si>
  <si>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</si>
  <si>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</si>
  <si>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</si>
  <si>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</si>
  <si>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</si>
  <si>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</si>
  <si>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</si>
  <si>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</si>
  <si>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</si>
  <si>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</si>
  <si>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</si>
  <si>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</si>
  <si>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</si>
  <si>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</si>
  <si>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</si>
  <si>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</si>
  <si>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</si>
  <si>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</si>
  <si>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</si>
  <si>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</si>
  <si>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</si>
  <si>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</si>
  <si>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</si>
  <si>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</si>
  <si>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</si>
  <si>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</si>
  <si>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</si>
  <si>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</si>
  <si>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</si>
  <si>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</si>
  <si>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</si>
  <si>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</si>
  <si>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</si>
  <si>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</si>
  <si>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</si>
  <si>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</si>
  <si>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</si>
  <si>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</si>
  <si>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</si>
  <si>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</si>
  <si>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</si>
  <si>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</si>
  <si>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</si>
  <si>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</si>
  <si>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</si>
  <si>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</si>
  <si>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</si>
  <si>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</si>
  <si>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</si>
  <si>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</si>
  <si>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</si>
  <si>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</si>
  <si>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</si>
  <si>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</si>
  <si>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</si>
  <si>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</si>
  <si>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</si>
  <si>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</si>
  <si>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</si>
  <si>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</si>
  <si>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</si>
  <si>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</si>
  <si>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</si>
  <si>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</si>
  <si>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</si>
  <si>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</si>
  <si>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</si>
  <si>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</si>
  <si>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</si>
  <si>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</si>
  <si>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</si>
  <si>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</si>
  <si>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</si>
  <si>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</si>
  <si>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</si>
  <si>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</si>
  <si>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</si>
  <si>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</si>
  <si>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</si>
  <si>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</si>
  <si>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</si>
  <si>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</si>
  <si>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</si>
  <si>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</si>
  <si>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</si>
  <si>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</si>
  <si>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</si>
  <si>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</si>
  <si>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</si>
  <si>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</si>
  <si>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</si>
  <si>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</si>
  <si>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</si>
  <si>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</si>
  <si>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</si>
  <si>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</si>
  <si>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</si>
  <si>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</si>
  <si>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</si>
  <si>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</si>
  <si>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</si>
  <si>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</si>
  <si>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</si>
  <si>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</si>
  <si>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</si>
  <si>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</si>
  <si>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</si>
  <si>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</si>
  <si>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</si>
  <si>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</si>
  <si>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</si>
  <si>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</si>
  <si>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</si>
  <si>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</si>
  <si>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</si>
  <si>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</si>
  <si>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</si>
  <si>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</si>
  <si>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</si>
  <si>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</si>
  <si>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</si>
  <si>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</si>
  <si>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</si>
  <si>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</si>
  <si>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</si>
  <si>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</si>
  <si>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</si>
  <si>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</si>
  <si>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</si>
  <si>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</si>
  <si>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</si>
  <si>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</si>
  <si>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</si>
  <si>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</si>
  <si>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</si>
  <si>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</si>
  <si>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</si>
  <si>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</si>
  <si>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</si>
  <si>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</si>
  <si>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</si>
  <si>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</si>
  <si>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</si>
  <si>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</si>
  <si>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</si>
  <si>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</si>
  <si>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</si>
  <si>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</si>
  <si>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</si>
  <si>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</si>
  <si>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</si>
  <si>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</si>
  <si>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</si>
  <si>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</si>
  <si>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</si>
  <si>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</si>
  <si>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</si>
  <si>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</si>
  <si>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</si>
  <si>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</si>
  <si>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</si>
  <si>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</si>
  <si>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</si>
  <si>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</si>
  <si>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</si>
  <si>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</si>
  <si>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</si>
  <si>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</si>
  <si>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</si>
  <si>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</si>
  <si>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</si>
  <si>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</si>
  <si>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</si>
  <si>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</si>
  <si>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</si>
  <si>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</si>
  <si>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</si>
  <si>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</si>
  <si>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</si>
  <si>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</si>
  <si>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</si>
  <si>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</si>
  <si>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</si>
  <si>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</si>
  <si>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</si>
  <si>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</si>
  <si>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</si>
  <si>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</si>
  <si>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</si>
  <si>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</si>
  <si>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</si>
  <si>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</si>
  <si>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</si>
  <si>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</si>
  <si>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</si>
  <si>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</si>
  <si>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</si>
  <si>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</si>
  <si>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</si>
  <si>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</si>
  <si>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</si>
  <si>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</si>
  <si>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</si>
  <si>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</si>
  <si>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</si>
  <si>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</si>
  <si>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</si>
  <si>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</si>
  <si>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</si>
  <si>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</si>
  <si>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</si>
  <si>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</si>
  <si>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</si>
  <si>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</si>
  <si>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</si>
  <si>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</si>
  <si>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</si>
  <si>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</si>
  <si>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</si>
  <si>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</si>
  <si>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</si>
  <si>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</si>
  <si>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</si>
  <si>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</si>
  <si>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</si>
  <si>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</si>
  <si>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</si>
  <si>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</si>
  <si>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</si>
  <si>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</si>
  <si>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</si>
  <si>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</si>
  <si>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</si>
  <si>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</si>
  <si>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</si>
  <si>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</si>
  <si>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</si>
  <si>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</si>
  <si>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</si>
  <si>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</si>
  <si>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</si>
  <si>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</si>
  <si>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</si>
  <si>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</si>
  <si>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</si>
  <si>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</si>
  <si>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</si>
  <si>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</si>
  <si>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</si>
  <si>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</si>
  <si>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</si>
  <si>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</si>
  <si>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</si>
  <si>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</si>
  <si>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</si>
  <si>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</si>
  <si>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</si>
  <si>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</si>
  <si>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</si>
  <si>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</si>
  <si>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</si>
  <si>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</si>
  <si>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</si>
  <si>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</si>
  <si>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</si>
  <si>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</si>
  <si>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</si>
  <si>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</si>
  <si>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</si>
  <si>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</si>
  <si>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</si>
  <si>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</si>
  <si>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</si>
  <si>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</si>
  <si>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</si>
  <si>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</si>
  <si>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</si>
  <si>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</si>
  <si>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</si>
  <si>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</si>
  <si>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</si>
  <si>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</si>
  <si>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</si>
  <si>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</si>
  <si>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</si>
  <si>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</si>
  <si>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</si>
  <si>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</si>
  <si>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</si>
  <si>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</si>
  <si>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</si>
  <si>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</si>
  <si>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</si>
  <si>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</si>
  <si>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</si>
  <si>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</si>
  <si>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</si>
  <si>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</si>
  <si>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</si>
  <si>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</si>
  <si>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</si>
  <si>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</si>
  <si>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</si>
  <si>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</si>
  <si>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</si>
  <si>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</si>
  <si>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</si>
  <si>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</si>
  <si>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</si>
  <si>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</si>
  <si>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</si>
  <si>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</si>
  <si>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</si>
  <si>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</si>
  <si>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</si>
  <si>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</si>
  <si>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</si>
  <si>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</si>
  <si>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</si>
  <si>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</si>
  <si>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</si>
  <si>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</si>
  <si>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</si>
  <si>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</si>
  <si>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</si>
  <si>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</si>
  <si>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</si>
  <si>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</si>
  <si>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</si>
  <si>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</si>
  <si>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</si>
  <si>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</si>
  <si>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</si>
  <si>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</si>
  <si>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</si>
  <si>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</si>
  <si>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</si>
  <si>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</si>
  <si>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</si>
  <si>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</si>
  <si>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</si>
  <si>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</si>
  <si>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</si>
  <si>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</si>
  <si>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</si>
  <si>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</si>
  <si>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</si>
  <si>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</si>
  <si>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</si>
  <si>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</si>
  <si>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</si>
  <si>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</si>
  <si>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</si>
  <si>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</si>
  <si>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</si>
  <si>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</si>
  <si>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</si>
  <si>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</si>
  <si>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</si>
  <si>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</si>
  <si>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</si>
  <si>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</si>
  <si>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</si>
  <si>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</si>
  <si>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</si>
  <si>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</si>
  <si>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</si>
  <si>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</si>
  <si>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</si>
  <si>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</si>
  <si>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</si>
  <si>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</si>
  <si>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</si>
  <si>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</si>
  <si>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</si>
  <si>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</si>
  <si>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</si>
  <si>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</si>
  <si>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</si>
  <si>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</si>
  <si>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</si>
  <si>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</si>
  <si>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</si>
  <si>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</si>
  <si>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</si>
  <si>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</si>
  <si>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</si>
  <si>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</si>
  <si>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</si>
  <si>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</si>
  <si>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</si>
  <si>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</si>
  <si>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</si>
  <si>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</si>
  <si>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</si>
  <si>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</si>
  <si>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</si>
  <si>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</si>
  <si>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</si>
  <si>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</si>
  <si>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</si>
  <si>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</si>
  <si>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</si>
  <si>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</si>
  <si>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</si>
  <si>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</si>
  <si>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</si>
  <si>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</si>
  <si>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</si>
  <si>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</si>
  <si>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</si>
  <si>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</si>
  <si>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</si>
  <si>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</si>
  <si>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</si>
  <si>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</si>
  <si>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</si>
  <si>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</si>
  <si>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</si>
  <si>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</si>
  <si>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</si>
  <si>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</si>
  <si>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</si>
  <si>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</si>
  <si>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</si>
  <si>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</si>
  <si>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</si>
  <si>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</si>
  <si>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</si>
  <si>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</si>
  <si>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</si>
  <si>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</si>
  <si>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</si>
  <si>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</si>
  <si>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</si>
  <si>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</si>
  <si>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</si>
  <si>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</si>
  <si>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</si>
  <si>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</si>
  <si>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</si>
  <si>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</si>
  <si>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</si>
  <si>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</si>
  <si>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</si>
  <si>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</si>
  <si>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</si>
  <si>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</si>
  <si>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</si>
  <si>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</si>
  <si>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</si>
  <si>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</si>
  <si>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</si>
  <si>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</si>
  <si>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</si>
  <si>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</si>
  <si>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</si>
  <si>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</si>
  <si>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</si>
  <si>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</si>
  <si>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</si>
  <si>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</si>
  <si>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</si>
  <si>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</si>
  <si>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</si>
  <si>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</si>
  <si>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</si>
  <si>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</si>
  <si>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</si>
  <si>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</si>
  <si>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</si>
  <si>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</si>
  <si>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</si>
  <si>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</si>
  <si>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</si>
  <si>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</si>
  <si>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</si>
  <si>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</si>
  <si>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</si>
  <si>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</si>
  <si>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</si>
  <si>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</si>
  <si>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</si>
  <si>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</si>
  <si>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</si>
  <si>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</si>
  <si>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</si>
  <si>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</si>
  <si>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</si>
  <si>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</si>
  <si>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</si>
  <si>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</si>
  <si>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</si>
  <si>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</si>
  <si>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</si>
  <si>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</si>
  <si>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</si>
  <si>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</si>
  <si>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</si>
  <si>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</si>
  <si>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</si>
  <si>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</si>
  <si>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</si>
  <si>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</si>
  <si>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</si>
  <si>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</si>
  <si>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</si>
  <si>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</si>
  <si>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</si>
  <si>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</si>
  <si>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</si>
  <si>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</si>
  <si>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</si>
  <si>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</si>
  <si>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</si>
  <si>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</si>
  <si>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</si>
  <si>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</si>
  <si>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</si>
  <si>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</si>
  <si>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</si>
  <si>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</si>
  <si>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</si>
  <si>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</si>
  <si>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</si>
  <si>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</si>
  <si>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</si>
  <si>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</si>
  <si>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</si>
  <si>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</si>
  <si>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</si>
  <si>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</si>
  <si>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</si>
  <si>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</si>
  <si>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</si>
  <si>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</si>
  <si>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</si>
  <si>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</si>
  <si>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</si>
  <si>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</si>
  <si>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</si>
  <si>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</si>
  <si>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</si>
  <si>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</si>
  <si>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</si>
  <si>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</si>
  <si>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</si>
  <si>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</si>
  <si>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</si>
  <si>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</si>
  <si>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</si>
  <si>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</si>
  <si>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</si>
  <si>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</si>
  <si>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</si>
  <si>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</si>
  <si>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</si>
  <si>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</si>
  <si>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</si>
  <si>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</si>
  <si>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</si>
  <si>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</si>
  <si>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</si>
  <si>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</si>
  <si>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</si>
  <si>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</si>
  <si>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</si>
  <si>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</si>
  <si>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</si>
  <si>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</si>
  <si>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</si>
  <si>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</si>
  <si>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</si>
  <si>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</si>
  <si>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</si>
  <si>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</si>
  <si>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</si>
  <si>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</si>
  <si>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</si>
  <si>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</si>
  <si>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</si>
  <si>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</si>
  <si>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</si>
  <si>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</si>
  <si>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</si>
  <si>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</si>
  <si>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</si>
  <si>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</si>
  <si>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</si>
  <si>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</si>
  <si>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</si>
  <si>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</si>
  <si>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</si>
  <si>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</si>
  <si>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</si>
  <si>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</si>
  <si>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</si>
  <si>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</si>
  <si>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</si>
  <si>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</si>
  <si>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</si>
  <si>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</si>
  <si>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</si>
  <si>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</si>
  <si>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</si>
  <si>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</si>
  <si>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</si>
  <si>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</si>
  <si>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</si>
  <si>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</si>
  <si>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</si>
  <si>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</si>
  <si>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</si>
  <si>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</si>
  <si>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</si>
  <si>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</si>
  <si>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</si>
  <si>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</si>
  <si>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</si>
  <si>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</si>
  <si>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</si>
  <si>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</si>
  <si>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</si>
  <si>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</si>
  <si>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</si>
  <si>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</si>
  <si>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</si>
  <si>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</si>
  <si>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</si>
  <si>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</si>
  <si>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</si>
  <si>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</si>
  <si>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</si>
  <si>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</si>
  <si>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</si>
  <si>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</si>
  <si>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</si>
  <si>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</si>
  <si>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</si>
  <si>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</si>
  <si>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</si>
  <si>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</si>
  <si>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</si>
  <si>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</si>
  <si>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</si>
  <si>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</si>
  <si>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</si>
  <si>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</si>
  <si>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</si>
  <si>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</si>
  <si>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</si>
  <si>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</si>
  <si>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</si>
  <si>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</si>
  <si>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</si>
  <si>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</si>
  <si>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</si>
  <si>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</si>
  <si>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</si>
  <si>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</si>
  <si>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</si>
  <si>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</si>
  <si>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</si>
  <si>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</si>
  <si>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</si>
  <si>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</si>
  <si>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</si>
  <si>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</si>
  <si>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</si>
  <si>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</si>
  <si>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</si>
  <si>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</si>
  <si>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</si>
  <si>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</si>
  <si>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</si>
  <si>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</si>
  <si>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</si>
  <si>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</si>
  <si>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</si>
  <si>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</si>
  <si>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</si>
  <si>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</si>
  <si>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</si>
  <si>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</si>
  <si>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</si>
  <si>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</si>
  <si>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</si>
  <si>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</si>
  <si>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</si>
  <si>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</si>
  <si>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</si>
  <si>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</si>
  <si>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</si>
  <si>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</si>
  <si>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</si>
  <si>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</si>
  <si>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</si>
  <si>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</si>
  <si>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</si>
  <si>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</si>
  <si>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</si>
  <si>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</si>
  <si>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</si>
  <si>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</si>
  <si>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</si>
  <si>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</si>
  <si>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</si>
  <si>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</si>
  <si>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</si>
  <si>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</si>
  <si>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</si>
  <si>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</si>
  <si>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</si>
  <si>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</si>
  <si>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</si>
  <si>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</si>
  <si>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</si>
  <si>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</si>
  <si>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</si>
  <si>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</si>
  <si>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</si>
  <si>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</si>
  <si>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</si>
  <si>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</si>
  <si>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</si>
  <si>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</si>
  <si>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</si>
  <si>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</si>
  <si>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</si>
  <si>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</si>
  <si>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</si>
  <si>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</si>
  <si>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</si>
  <si>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</si>
  <si>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</si>
  <si>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</si>
  <si>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</si>
  <si>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</si>
  <si>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</si>
  <si>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</si>
  <si>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</si>
  <si>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</si>
  <si>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</si>
  <si>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</si>
  <si>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</si>
  <si>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</si>
  <si>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</si>
  <si>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</si>
  <si>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</si>
  <si>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</si>
  <si>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</si>
  <si>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</si>
  <si>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</si>
  <si>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</si>
  <si>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</si>
  <si>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</si>
  <si>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</si>
  <si>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</si>
  <si>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</si>
  <si>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</si>
  <si>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</si>
  <si>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</si>
  <si>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</si>
  <si>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</si>
  <si>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</si>
  <si>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</si>
  <si>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</si>
  <si>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</si>
  <si>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</si>
  <si>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</si>
  <si>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</si>
  <si>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</si>
  <si>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</si>
  <si>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</si>
  <si>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</si>
  <si>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</si>
  <si>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</si>
  <si>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</si>
  <si>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</si>
  <si>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</si>
  <si>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</si>
  <si>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</si>
  <si>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</si>
  <si>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</si>
  <si>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</si>
  <si>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</si>
  <si>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</si>
  <si>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</si>
  <si>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</si>
  <si>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</si>
  <si>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</si>
  <si>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</si>
  <si>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</si>
  <si>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</si>
  <si>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</si>
  <si>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</si>
  <si>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</si>
  <si>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</si>
  <si>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</si>
  <si>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</si>
  <si>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</si>
  <si>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</si>
  <si>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</si>
  <si>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</si>
  <si>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</si>
  <si>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</si>
  <si>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</si>
  <si>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</si>
  <si>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</si>
  <si>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</si>
  <si>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</si>
  <si>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</si>
  <si>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</si>
  <si>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</si>
  <si>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</si>
  <si>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</si>
  <si>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</si>
  <si>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</si>
  <si>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</si>
  <si>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</si>
  <si>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</si>
  <si>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</si>
  <si>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</si>
  <si>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</si>
  <si>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</si>
  <si>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</si>
  <si>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</si>
  <si>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</si>
  <si>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</si>
  <si>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</si>
  <si>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</si>
  <si>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</si>
  <si>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</si>
  <si>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</si>
  <si>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</si>
  <si>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</si>
  <si>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</si>
  <si>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</si>
  <si>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</si>
  <si>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</si>
  <si>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</si>
  <si>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</si>
  <si>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</si>
  <si>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</si>
  <si>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</si>
  <si>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</si>
  <si>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</si>
  <si>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</si>
  <si>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</si>
  <si>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</si>
  <si>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</si>
  <si>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</si>
  <si>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</si>
  <si>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</si>
  <si>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</si>
  <si>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</si>
  <si>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</si>
  <si>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</si>
  <si>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</si>
  <si>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</si>
  <si>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</si>
  <si>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</si>
  <si>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</si>
  <si>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</si>
  <si>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</si>
  <si>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</si>
  <si>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</si>
  <si>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</si>
  <si>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</si>
  <si>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</si>
  <si>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</si>
  <si>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</si>
  <si>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</si>
  <si>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</si>
  <si>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</si>
  <si>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</si>
  <si>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</si>
  <si>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</si>
  <si>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</si>
  <si>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</si>
  <si>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</si>
  <si>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</si>
  <si>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</si>
  <si>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</si>
  <si>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</si>
  <si>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</si>
  <si>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</si>
  <si>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</si>
  <si>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</si>
  <si>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</si>
  <si>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</si>
  <si>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</si>
  <si>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</si>
  <si>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</si>
  <si>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</si>
  <si>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</si>
  <si>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</si>
  <si>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</si>
  <si>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</si>
  <si>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</si>
  <si>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</si>
  <si>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</si>
  <si>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</si>
  <si>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</si>
  <si>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</si>
  <si>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</si>
  <si>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</si>
  <si>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</si>
  <si>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</si>
  <si>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</si>
  <si>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</si>
  <si>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</si>
  <si>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</si>
  <si>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</si>
  <si>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</si>
  <si>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</si>
  <si>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</si>
  <si>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</si>
  <si>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</si>
  <si>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</si>
  <si>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</si>
  <si>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</si>
  <si>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</si>
  <si>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</si>
  <si>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</si>
  <si>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</si>
  <si>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</si>
  <si>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</si>
  <si>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</si>
  <si>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</si>
  <si>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</si>
  <si>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</si>
  <si>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</si>
  <si>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</si>
  <si>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</si>
  <si>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</si>
  <si>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</si>
  <si>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</si>
  <si>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</si>
  <si>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</si>
  <si>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</si>
  <si>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</si>
  <si>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</si>
  <si>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</si>
  <si>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</si>
  <si>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</si>
  <si>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</si>
  <si>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</si>
  <si>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</si>
  <si>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</si>
  <si>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</si>
  <si>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</si>
  <si>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</si>
  <si>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</si>
  <si>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</si>
  <si>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</si>
  <si>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</si>
  <si>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</si>
  <si>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</si>
  <si>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</si>
  <si>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</si>
  <si>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</si>
  <si>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</si>
  <si>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</si>
  <si>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</si>
  <si>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</si>
  <si>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</si>
  <si>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</si>
  <si>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</si>
  <si>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</si>
  <si>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</si>
  <si>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</si>
  <si>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</si>
  <si>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</si>
  <si>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</si>
  <si>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</si>
  <si>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</si>
  <si>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</si>
  <si>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</si>
  <si>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</si>
  <si>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</si>
  <si>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</si>
  <si>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</si>
  <si>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</si>
  <si>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</si>
  <si>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</si>
  <si>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</si>
  <si>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</si>
  <si>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</si>
  <si>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</si>
  <si>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</si>
  <si>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</si>
  <si>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</si>
  <si>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</si>
  <si>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</si>
  <si>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</si>
  <si>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</si>
  <si>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</si>
  <si>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</si>
  <si>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</si>
  <si>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</si>
  <si>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</si>
  <si>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</si>
  <si>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</si>
  <si>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</si>
  <si>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</si>
  <si>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</si>
  <si>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</si>
  <si>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</si>
  <si>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</si>
  <si>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</si>
  <si>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</si>
  <si>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</si>
  <si>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</si>
  <si>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</si>
  <si>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</si>
  <si>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</si>
  <si>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</si>
  <si>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</si>
  <si>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</si>
  <si>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</si>
  <si>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</si>
  <si>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</si>
  <si>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</si>
  <si>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</si>
  <si>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</si>
  <si>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</si>
  <si>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</si>
  <si>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</si>
  <si>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</si>
  <si>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</si>
  <si>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</si>
  <si>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</si>
  <si>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</si>
  <si>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</si>
  <si>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</si>
  <si>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</si>
  <si>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</si>
  <si>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</si>
  <si>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</si>
  <si>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</si>
  <si>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</si>
  <si>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</si>
  <si>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</si>
  <si>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</si>
  <si>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</si>
  <si>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</si>
  <si>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</si>
  <si>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</si>
  <si>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</si>
  <si>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</si>
  <si>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</si>
  <si>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</si>
  <si>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</si>
  <si>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</si>
  <si>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</si>
  <si>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</si>
  <si>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</si>
  <si>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</si>
  <si>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</si>
  <si>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</si>
  <si>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</si>
  <si>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</si>
  <si>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</si>
  <si>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</si>
  <si>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</si>
  <si>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</si>
  <si>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</si>
  <si>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</si>
  <si>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</si>
  <si>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</si>
  <si>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</si>
  <si>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</si>
  <si>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</si>
  <si>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</si>
  <si>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</si>
  <si>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</si>
  <si>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</si>
  <si>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</si>
  <si>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</si>
  <si>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</si>
  <si>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</si>
  <si>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</si>
  <si>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</si>
  <si>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</si>
  <si>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</si>
  <si>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</si>
  <si>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</si>
  <si>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</si>
  <si>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</si>
  <si>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</si>
  <si>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</si>
  <si>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</si>
  <si>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</si>
  <si>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</si>
  <si>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</si>
  <si>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</si>
  <si>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</si>
  <si>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</si>
  <si>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</si>
  <si>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</si>
  <si>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</si>
  <si>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</si>
  <si>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</si>
  <si>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</si>
  <si>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</si>
  <si>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</si>
  <si>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</si>
  <si>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</si>
  <si>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</si>
  <si>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</si>
  <si>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</si>
  <si>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</si>
  <si>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</si>
  <si>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</si>
  <si>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</si>
  <si>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</si>
  <si>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</si>
  <si>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</si>
  <si>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</si>
  <si>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</si>
  <si>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</si>
  <si>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</si>
  <si>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</si>
  <si>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</si>
  <si>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</si>
  <si>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</si>
  <si>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</si>
  <si>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</si>
  <si>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</si>
  <si>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</si>
  <si>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</si>
  <si>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</si>
  <si>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</si>
  <si>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</si>
  <si>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</si>
  <si>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</si>
  <si>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</si>
  <si>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</si>
  <si>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</si>
  <si>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</si>
  <si>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</si>
  <si>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</si>
  <si>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</si>
  <si>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</si>
  <si>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</si>
  <si>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</si>
  <si>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</si>
  <si>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</si>
  <si>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</si>
  <si>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</si>
  <si>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</si>
  <si>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</si>
  <si>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</si>
  <si>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</si>
  <si>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</si>
  <si>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</si>
  <si>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</si>
  <si>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</si>
  <si>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</si>
  <si>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</si>
  <si>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</si>
  <si>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</si>
  <si>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</si>
  <si>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</si>
  <si>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</si>
  <si>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</si>
  <si>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</si>
  <si>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</si>
  <si>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</si>
  <si>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</si>
  <si>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</si>
  <si>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</si>
  <si>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</si>
  <si>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</si>
  <si>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</si>
  <si>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</si>
  <si>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</si>
  <si>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</si>
  <si>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</si>
  <si>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</si>
  <si>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</si>
  <si>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</si>
  <si>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</si>
  <si>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</si>
  <si>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</si>
  <si>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</si>
  <si>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</si>
  <si>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</si>
  <si>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</si>
  <si>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</si>
  <si>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</si>
  <si>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</si>
  <si>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</si>
  <si>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</si>
  <si>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</si>
  <si>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</si>
  <si>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</si>
  <si>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</si>
  <si>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</si>
  <si>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</si>
  <si>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</si>
  <si>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</si>
  <si>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</si>
  <si>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</si>
  <si>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</si>
  <si>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</si>
  <si>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</si>
  <si>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</si>
  <si>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</si>
  <si>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</si>
  <si>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</si>
  <si>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</si>
  <si>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</si>
  <si>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</si>
  <si>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</si>
  <si>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</si>
  <si>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</si>
  <si>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</si>
  <si>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</si>
  <si>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</si>
  <si>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</si>
  <si>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</si>
  <si>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</si>
  <si>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</si>
  <si>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</si>
  <si>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</si>
  <si>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</si>
  <si>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</si>
  <si>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</si>
  <si>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</si>
  <si>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</si>
  <si>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</si>
  <si>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</si>
  <si>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</si>
  <si>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</si>
  <si>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</si>
  <si>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</si>
  <si>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</si>
  <si>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</si>
  <si>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</si>
  <si>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</si>
  <si>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</si>
  <si>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</si>
  <si>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</si>
  <si>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</si>
  <si>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</si>
  <si>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</si>
  <si>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</si>
  <si>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</si>
  <si>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</si>
  <si>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</si>
  <si>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</si>
  <si>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</si>
  <si>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</si>
  <si>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</si>
  <si>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</si>
  <si>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</si>
  <si>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</si>
  <si>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</si>
  <si>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</si>
  <si>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</si>
  <si>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</si>
  <si>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</si>
  <si>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</si>
  <si>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</si>
  <si>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</si>
  <si>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</si>
  <si>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</si>
  <si>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</si>
  <si>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</si>
  <si>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</si>
  <si>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</si>
  <si>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</si>
  <si>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</si>
  <si>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</si>
  <si>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</si>
  <si>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</si>
  <si>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</si>
  <si>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</si>
  <si>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</si>
  <si>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</si>
  <si>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</si>
  <si>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</si>
  <si>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</si>
  <si>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</si>
  <si>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</si>
  <si>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</si>
  <si>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</si>
  <si>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</si>
  <si>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</si>
  <si>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</si>
  <si>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</si>
  <si>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</si>
  <si>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</si>
  <si>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</si>
  <si>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</si>
  <si>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</si>
  <si>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PCM-20251029-00000980</t>
  </si>
  <si>
    <t>EM team on the way need 75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</si>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</sst>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8" totalsRowShown="0" headerRowDxfId="157" dataDxfId="156" headerRowBorderDxfId="154" tableBorderDxfId="155" totalsRowBorderDxfId="153">
  <autoFilter ref="A1:CJ18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3" totalsRowShown="0" headerRowDxfId="48" dataDxfId="47" headerRowBorderDxfId="45" tableBorderDxfId="46" totalsRowBorderDxfId="44">
  <autoFilter ref="A1:L17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296.59918912036665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45959.547615046293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45959.547615046293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45959.547615046293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45959.547615046293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45959.547615046293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45959.547615046293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45959.547615046293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45959.547615046293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45959.547615046293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45959.547615046293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45959.547615046293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45959.547615046293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45959.547615046293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45959.547615046293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45959.547615046293</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45959.547615046293</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45959.547615046293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45959.547615046293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45959.547615046293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45959.547615046293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45959.547615046293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45959.547615046293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45959.547615046293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45959.547615046293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45959.547615046293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45959.547615046293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45959.547615046293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45959.547615046293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45959.547615046293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45959.547615046293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45959.547615046293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45959.547615046293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45959.547615046293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45959.547615046293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45959.547615046293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45959.547615046293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45959.547615046293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45959.547615046293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45959.547615046293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45959.547615046293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45959.547615046293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45959.547615046293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45959.547615046293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45959.547615046293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45959.547615046293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45959.547615046293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45959.547615046293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45959.547615046293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45959.547615046293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45959.547615046293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45959.547615046293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45959.547615046293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45959.547615046293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45959.547615046293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45959.547615046293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45959.547615046293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45959.547615046293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45959.547615046293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45959.547615046293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45959.547615046293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45959.547615046293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45959.547615046293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45959.547615046293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45959.547615046293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45959.547615046293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45959.547615046293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45959.547615046293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45959.547615046293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45959.547615046293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45959.547615046293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45959.547615046293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45959.547615046293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45959.547615046293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45959.547615046293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45959.547615046293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45959.547615046293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45959.547615046293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45959.547615046293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45959.547615046293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45959.547615046293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45959.547615046293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45959.547615046293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45959.547615046293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45959.547615046293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45959.547615046293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45959.547615046293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45959.547615046293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45959.547615046293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45959.547615046293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45959.547615046293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45959.547615046293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45959.547615046293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45959.547615046293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45959.547615046293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45959.547615046293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45959.547615046293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45959.547615046293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45959.547615046293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45959.547615046293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45959.547615046293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45959.547615046293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45959.547615046293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45959.547615046293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45959.547615046293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45959.547615046293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45959.547615046293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45959.547615046293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45959.547615046293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45959.547615046293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45959.547615046293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45959.547615046293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45959.547615046293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45959.547615046293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45959.547615046293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45959.547615046293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45959.547615046293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45959.547615046293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45959.547615046293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45959.547615046293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45959.547615046293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45959.547615046293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45959.547615046293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45959.547615046293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45959.547615046293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45959.547615046293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45959.547615046293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45959.547615046293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45959.547615046293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45959.547615046293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45959.547615046293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45959.547615046293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45959.547615046293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45959.547615046293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45959.547615046293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45959.547615046293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45959.547615046293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45959.547615046293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45959.547615046293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45959.547615046293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45959.547615046293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45959.547615046293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45959.547615046293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45959.547615046293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45959.547615046293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45959.547615046293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45959.547615046293</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45959.547615046293</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45959.547615046293</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8"/>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134.54777708333131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0.80553171296196524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1" t="s">
        <v>39107</v>
      </c>
      <c r="B5" s="18" t="str">
        <f>IFERROR(VLOOKUP(D5,DB!A:K,11,0),"")</f>
        <v>R2</v>
      </c>
      <c r="C5" s="18">
        <v>1</v>
      </c>
      <c r="D5" s="18" t="s">
        <v>26023</v>
      </c>
      <c r="E5" s="114" t="s">
        <v>39021</v>
      </c>
      <c r="F5" s="115">
        <v>45959.533541666664</v>
      </c>
      <c r="G5" s="116">
        <f ca="1">IFERROR(NOW()-F5,"-")</f>
        <v>1.4073379628825933E-2</v>
      </c>
      <c r="H5" s="115">
        <v>45959.527986111112</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45959.547615046293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45959.547615046293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45959.547615046293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45959.547615046293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45959.547615046293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45959.547615046293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45959.547615046293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45959.547615046293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45959.547615046293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45959.547615046293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45959.547615046293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45959.547615046293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45959.547615046293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45959.547615046293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45959.547615046293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45959.547615046293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45959.547615046293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45959.547615046293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45959.547615046293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45959.547615046293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45959.547615046293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45959.547615046293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45959.547615046293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45959.547615046293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45959.547615046293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45959.547615046293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45959.547615046293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45959.547615046293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45959.547615046293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45959.547615046293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45959.547615046293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45959.547615046293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45959.547615046293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45959.547615046293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45959.547615046293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45959.547615046293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45959.547615046293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45959.547615046293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61"/>
      <c r="B44" s="162" t="str">
        <f>IFERROR(VLOOKUP(D44,DB!A:K,11,0),"")</f>
        <v/>
      </c>
      <c r="C44" s="162"/>
      <c r="D44" s="162"/>
      <c r="E44" s="163"/>
      <c r="F44" s="164"/>
      <c r="G44" s="165">
        <f ca="1">IFERROR(NOW()-F44,"-")</f>
        <v>45959.547615046293</v>
      </c>
      <c r="H44" s="164"/>
      <c r="I44" s="162" t="str">
        <f>IFERROR(VLOOKUP(D44,DB!A:F,6,0),"")</f>
        <v/>
      </c>
      <c r="J44" s="162" t="str">
        <f>IFERROR(VLOOKUP(D44,DB!A:G,7,0),"")</f>
        <v/>
      </c>
      <c r="K44" s="166"/>
      <c r="L44" s="162" t="str">
        <f>IFERROR(VLOOKUP(D44,DB!A:I,9,0),"")</f>
        <v/>
      </c>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c r="BZ44" s="162"/>
      <c r="CA44" s="162"/>
      <c r="CB44" s="162"/>
      <c r="CC44" s="162"/>
      <c r="CD44" s="162"/>
      <c r="CE44" s="162"/>
      <c r="CF44" s="162"/>
      <c r="CG44" s="162"/>
      <c r="CH44" s="162"/>
      <c r="CI44" s="162"/>
      <c r="CJ44" s="167"/>
    </row>
    <row r="45" spans="1:88" ht="31.5" customHeight="1">
      <c r="A45" s="113"/>
      <c r="B45" s="18" t="str">
        <f>IFERROR(VLOOKUP(D45,DB!A:K,11,0),"")</f>
        <v/>
      </c>
      <c r="C45" s="18"/>
      <c r="D45" s="18"/>
      <c r="E45" s="114"/>
      <c r="F45" s="115"/>
      <c r="G45" s="116">
        <f ca="1">IFERROR(NOW()-F45,"-")</f>
        <v>45959.547615046293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45959.547615046293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45959.547615046293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45959.547615046293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45959.547615046293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45959.547615046293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45959.547615046293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45959.547615046293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45959.547615046293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45959.547615046293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45959.547615046293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45959.547615046293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45959.547615046293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45959.547615046293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45959.547615046293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45959.547615046293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45959.547615046293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45959.547615046293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45959.547615046293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45959.547615046293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45959.547615046293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45959.547615046293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45959.547615046293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45959.547615046293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45959.547615046293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45959.547615046293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45959.547615046293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45959.547615046293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45959.547615046293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45959.547615046293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45959.547615046293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45959.547615046293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45959.547615046293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45959.547615046293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45959.547615046293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45959.547615046293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45959.547615046293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45959.547615046293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45959.547615046293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45959.547615046293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45959.547615046293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45959.547615046293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45959.547615046293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45959.547615046293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45959.547615046293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45959.547615046293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45959.547615046293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45959.547615046293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45959.547615046293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45959.547615046293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45959.547615046293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45959.547615046293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45959.547615046293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45959.547615046293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45959.547615046293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45959.547615046293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45959.547615046293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45959.547615046293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45959.547615046293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45959.547615046293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45959.547615046293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45959.547615046293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45959.547615046293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45959.547615046293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45959.547615046293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45959.547615046293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45959.547615046293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45959.547615046293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45959.547615046293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45959.547615046293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45959.547615046293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45959.547615046293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45959.547615046293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45959.547615046293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45959.547615046293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45959.547615046293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45959.547615046293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45959.547615046293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45959.547615046293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45959.547615046293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45959.547615046293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45959.547615046293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45959.547615046293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45959.547615046293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45959.547615046293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45959.547615046293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45959.547615046293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45959.547615046293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45959.547615046293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45959.547615046293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45959.547615046293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45959.547615046293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45959.547615046293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45959.547615046293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45959.547615046293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45959.547615046293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45959.547615046293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45959.547615046293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45959.547615046293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45959.547615046293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45959.547615046293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45959.547615046293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45959.547615046293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45959.547615046293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45959.547615046293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45959.547615046293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45959.547615046293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45959.547615046293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45959.547615046293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45959.547615046293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45959.547615046293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45959.547615046293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45959.547615046293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45959.547615046293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45959.547615046293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45959.547615046293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45959.547615046293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45959.547615046293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45959.547615046293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45959.547615046293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45959.547615046293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45959.547615046293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45959.547615046293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45959.547615046293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45959.547615046293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45959.547615046293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45959.547615046293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45959.547615046293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45959.547615046293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45959.547615046293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45959.547615046293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45959.547615046293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45959.547615046293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45959.547615046293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45959.547615046293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45959.547615046293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45959.547615046293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45959.547615046293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45959.547615046293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45959.547615046293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45959.547615046293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45959.547615046293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45959.547615046293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61"/>
      <c r="B188" s="162" t="str">
        <f>IFERROR(VLOOKUP(D188,DB!A:K,11,0),"")</f>
        <v/>
      </c>
      <c r="C188" s="162"/>
      <c r="D188" s="162"/>
      <c r="E188" s="163"/>
      <c r="F188" s="164"/>
      <c r="G188" s="165">
        <f ca="1">IFERROR(NOW()-F188,"-")</f>
        <v>45959.547615046293</v>
      </c>
      <c r="H188" s="164"/>
      <c r="I188" s="162" t="str">
        <f>IFERROR(VLOOKUP(D188,DB!A:F,6,0),"")</f>
        <v/>
      </c>
      <c r="J188" s="162" t="str">
        <f>IFERROR(VLOOKUP(D188,DB!A:G,7,0),"")</f>
        <v/>
      </c>
      <c r="K188" s="166"/>
      <c r="L188" s="162" t="str">
        <f>IFERROR(VLOOKUP(D188,DB!A:I,9,0),"")</f>
        <v/>
      </c>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c r="BZ188" s="162"/>
      <c r="CA188" s="162"/>
      <c r="CB188" s="162"/>
      <c r="CC188" s="162"/>
      <c r="CD188" s="162"/>
      <c r="CE188" s="162"/>
      <c r="CF188" s="162"/>
      <c r="CG188" s="162"/>
      <c r="CH188" s="162"/>
      <c r="CI188" s="162"/>
      <c r="CJ188" s="167"/>
    </row>
  </sheetData>
  <dataValidations count="2">
    <dataValidation allowBlank="1" showInputMessage="1" showErrorMessage="1" sqref="E1" xr:uid="{4D935161-CDD3-4592-B877-3FB59C99E142}"/>
    <dataValidation type="list" allowBlank="1" showInputMessage="1" showErrorMessage="1" sqref="E3:E18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45959.547615046293</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45959.547615046293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45959.547615046293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45959.547615046293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45959.547615046293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45959.547615046293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45959.547615046293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45959.547615046293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45959.547615046293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45959.547615046293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45959.547615046293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45959.547615046293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45959.547615046293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45959.547615046293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45959.547615046293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45959.547615046293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45959.547615046293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45959.547615046293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45959.547615046293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45959.547615046293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45959.547615046293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45959.547615046293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45959.547615046293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45959.547615046293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45959.547615046293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45959.547615046293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45959.547615046293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45959.547615046293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45959.547615046293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45959.547615046293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45959.547615046293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45959.547615046293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45959.547615046293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45959.547615046293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45959.547615046293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45959.547615046293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45959.547615046293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45959.547615046293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45959.547615046293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45959.547615046293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45959.547615046293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45959.547615046293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45959.547615046293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45959.547615046293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45959.547615046293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45959.547615046293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45959.547615046293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45959.547615046293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45959.547615046293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45959.547615046293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45959.547615046293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45959.547615046293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45959.547615046293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45959.547615046293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45959.547615046293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45959.547615046293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45959.547615046293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45959.547615046293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45959.547615046293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45959.547615046293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45959.547615046293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45959.547615046293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45959.547615046293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45959.547615046293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45959.547615046293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45959.547615046293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45959.547615046293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45959.547615046293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45959.547615046293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45959.547615046293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45959.547615046293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45959.547615046293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45959.547615046293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45959.547615046293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45959.547615046293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45959.547615046293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45959.547615046293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45959.547615046293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45959.547615046293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45959.547615046293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45959.547615046293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45959.547615046293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45959.547615046293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45959.547615046293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45959.547615046293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45959.547615046293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45959.547615046293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45959.547615046293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45959.547615046293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45959.547615046293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45959.547615046293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45959.547615046293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45959.547615046293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45959.547615046293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45959.547615046293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45959.547615046293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45959.547615046293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45959.547615046293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45959.547615046293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45959.547615046293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45959.547615046293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45959.547615046293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45959.547615046293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45959.547615046293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45959.547615046293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45959.547615046293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45959.547615046293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45959.547615046293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45959.547615046293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45959.547615046293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45959.547615046293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45959.547615046293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45959.547615046293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45959.547615046293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45959.547615046293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45959.547615046293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45959.547615046293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45959.547615046293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45959.547615046293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45959.547615046293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45959.547615046293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45959.547615046293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45959.547615046293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45959.547615046293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45959.547615046293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45959.547615046293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45959.547615046293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45959.547615046293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45959.547615046293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45959.547615046293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45959.547615046293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45959.547615046293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45959.547615046293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45959.547615046293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45959.547615046293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45959.547615046293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45959.547615046293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45959.547615046293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45959.547615046293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45959.547615046293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45959.547615046293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45959.547615046293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45959.547615046293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45959.547615046293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45959.547615046293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45959.547615046293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45959.547615046293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45959.547615046293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45959.547615046293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45959.547615046293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45959.547615046293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45959.547615046293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45959.547615046293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45959.547615046293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45959.547615046293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45959.547615046293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45959.547615046293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45959.547615046293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45959.547615046293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45959.547615046293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45959.547615046293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45959.547615046293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45959.547615046293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45959.547615046293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45959.547615046293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45959.547615046293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45959.547615046293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45959.547615046293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45959.547615046293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45959.547615046293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45959.547615046293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45959.547615046293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45959.547615046293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45959.547615046293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45959.547615046293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45959.547615046293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45959.547615046293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45959.547615046293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45959.547615046293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45959.547615046293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45959.547615046293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45959.547615046293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45959.547615046293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45959.547615046293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45959.547615046293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45959.547615046293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45959.547615046293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45959.547615046293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45959.547615046293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45959.547615046293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45959.547615046293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45959.547615046293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45959.547615046293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45959.547615046293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45959.547615046293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45959.547615046293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45959.547615046293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45959.547615046293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45959.547615046293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45959.547615046293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45959.547615046293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45959.547615046293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45959.547615046293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45959.547615046293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45959.547615046293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45959.547615046293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45959.547615046293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45959.547615046293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45959.547615046293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45959.547615046293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45959.547615046293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45959.547615046293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45959.547615046293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45959.547615046293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45959.547615046293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45959.547615046293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45959.547615046293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45959.547615046293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45959.547615046293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45959.547615046293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45959.547615046293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45959.547615046293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45959.547615046293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45959.547615046293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45959.547615046293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45959.547615046293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45959.547615046293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45959.547615046293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45959.547615046293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45959.547615046293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45959.547615046293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45959.547615046293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45959.547615046293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45959.547615046293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45959.547615046293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45959.547615046293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45959.547615046293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45959.547615046293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45959.547615046293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45959.547615046293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45959.547615046293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45959.547615046293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45959.547615046293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45959.547615046293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45959.547615046293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45959.547615046293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45959.547615046293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45959.547615046293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45959.547615046293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45959.547615046293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45959.547615046293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45959.547615046293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45959.547615046293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45959.547615046293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45959.547615046293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45959.547615046293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45959.547615046293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45959.547615046293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45959.547615046293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45959.547615046293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45959.547615046293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45959.547615046293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45959.547615046293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45959.547615046293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45959.547615046293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45959.547615046293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45959.547615046293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45959.547615046293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45959.547615046293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45959.547615046293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45959.547615046293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45959.547615046293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45959.547615046293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45959.547615046293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45959.547615046293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45959.547615046293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45959.547615046293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45959.547615046293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45959.547615046293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45959.547615046293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45959.547615046293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45959.547615046293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45959.547615046293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45959.547615046293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45959.547615046293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45959.547615046293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45959.547615046293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45959.547615046293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45959.547615046293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45959.547615046293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45959.547615046293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45959.547615046293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45959.547615046293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45959.547615046293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45959.547615046293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45959.547615046293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45959.547615046293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45959.547615046293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45959.547615046293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45959.547615046293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45959.547615046293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45959.547615046293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45959.547615046293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45959.547615046293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45959.547615046293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45959.547615046293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45959.547615046293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45959.547615046293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45959.547615046293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45959.547615046293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45959.547615046293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45959.547615046293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45959.547615046293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45959.547615046293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45959.547615046293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45959.547615046293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45959.547615046293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45959.547615046293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45959.547615046293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45959.547615046293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45959.547615046293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45959.547615046293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45959.547615046293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45959.547615046293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45959.547615046293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45959.547615046293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45959.547615046293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45959.547615046293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45959.547615046293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45959.547615046293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45959.547615046293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45959.547615046293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45959.547615046293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45959.547615046293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45959.547615046293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45959.547615046293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45959.547615046293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45959.547615046293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45959.547615046293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45959.547615046293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45959.547615046293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45959.547615046293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45959.547615046293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45959.547615046293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45959.547615046293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45959.547615046293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45959.547615046293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45959.547615046293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45959.547615046293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45959.547615046293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45959.547615046293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45959.547615046293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45959.547615046293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45959.547615046293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45959.547615046293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45959.547615046293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45959.547615046293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45959.547615046293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45959.547615046293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45959.547615046293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45959.547615046293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45959.547615046293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45959.547615046293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45959.547615046293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45959.547615046293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45959.547615046293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45959.547615046293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45959.547615046293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45959.547615046293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45959.547615046293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45959.547615046293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45959.547615046293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45959.547615046293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45959.547615046293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45959.547615046293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45959.547615046293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45959.547615046293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45959.547615046293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45959.547615046293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45959.547615046293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45959.547615046293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45959.547615046293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45959.547615046293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45959.547615046293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45959.547615046293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45959.547615046293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45959.547615046293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45959.547615046293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45959.547615046293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45959.547615046293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45959.547615046293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45959.547615046293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45959.547615046293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45959.547615046293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45959.547615046293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45959.547615046293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45959.547615046293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45959.547615046293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45959.547615046293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45959.547615046293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45959.547615046293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45959.547615046293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45959.547615046293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45959.547615046293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45959.547615046293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45959.547615046293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45959.547615046293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45959.547615046293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45959.547615046293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45959.547615046293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45959.547615046293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45959.547615046293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45959.547615046293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45959.547615046293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45959.547615046293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45959.547615046293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45959.547615046293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45959.547615046293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45959.547615046293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45959.547615046293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45959.547615046293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45959.547615046293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45959.547615046293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45959.547615046293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45959.547615046293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45959.547615046293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45959.547615046293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45959.547615046293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45959.547615046293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45959.547615046293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45959.547615046293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45959.547615046293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45959.547615046293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45959.547615046293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45959.547615046293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45959.547615046293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45959.547615046293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45959.547615046293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45959.547615046293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45959.547615046293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45959.547615046293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45959.547615046293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45959.547615046293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45959.547615046293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45959.547615046293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45959.547615046293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45959.547615046293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45959.547615046293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45959.547615046293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45959.547615046293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45959.547615046293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45959.547615046293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45959.547615046293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45959.547615046293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45959.547615046293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45959.547615046293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45959.547615046293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45959.547615046293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45959.547615046293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45959.547615046293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45959.547615046293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45959.547615046293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45959.547615046293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45959.547615046293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45959.547615046293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45959.547615046293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45959.547615046293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45959.547615046293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45959.547615046293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45959.547615046293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45959.547615046293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45959.547615046293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45959.547615046293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45959.547615046293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45959.547615046293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45959.547615046293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45959.547615046293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45959.547615046293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45959.547615046293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45959.547615046293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45959.547615046293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45959.547615046293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45959.547615046293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45959.547615046293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45959.547615046293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45959.547615046293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45959.547615046293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45959.547615046293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45959.547615046293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45959.547615046293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45959.547615046293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45959.547615046293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45959.547615046293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45959.547615046293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45959.547615046293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45959.547615046293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45959.547615046293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45959.547615046293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45959.547615046293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45959.547615046293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45959.547615046293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45959.547615046293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45959.547615046293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45959.547615046293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45959.547615046293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45959.547615046293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45959.547615046293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45959.547615046293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45959.547615046293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45959.547615046293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45959.547615046293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45959.547615046293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45959.547615046293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45959.547615046293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45959.547615046293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45959.547615046293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45959.547615046293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45959.547615046293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45959.547615046293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45959.547615046293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45959.547615046293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45959.547615046293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45959.547615046293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45959.547615046293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45959.547615046293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45959.547615046293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45959.547615046293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45959.547615046293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45959.547615046293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45959.547615046293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45959.547615046293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45959.547615046293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45959.547615046293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45959.547615046293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45959.547615046293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45959.547615046293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45959.547615046293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45959.547615046293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45959.547615046293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45959.547615046293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45959.547615046293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45959.547615046293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45959.547615046293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45959.547615046293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45959.547615046293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45959.547615046293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45959.547615046293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45959.547615046293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45959.547615046293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45959.547615046293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45959.547615046293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45959.547615046293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45959.547615046293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45959.547615046293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45959.547615046293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45959.547615046293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45959.547615046293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45959.547615046293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45959.547615046293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45959.547615046293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45959.547615046293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45959.547615046293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45959.547615046293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45959.547615046293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45959.547615046293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45959.547615046293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45959.547615046293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45959.547615046293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45959.547615046293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45959.547615046293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45959.547615046293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45959.547615046293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45959.547615046293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45959.547615046293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45959.547615046293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45959.547615046293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45959.547615046293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45959.547615046293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45959.547615046293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45959.547615046293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45959.547615046293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45959.547615046293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45959.547615046293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45959.547615046293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45959.547615046293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45959.547615046293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45959.547615046293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45959.547615046293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45959.547615046293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45959.547615046293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45959.547615046293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45959.547615046293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45959.547615046293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45959.547615046293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45959.547615046293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45959.547615046293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45959.547615046293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45959.547615046293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45959.547615046293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45959.547615046293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45959.547615046293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45959.547615046293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45959.547615046293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45959.547615046293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45959.547615046293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45959.547615046293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45959.547615046293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45959.547615046293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45959.547615046293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45959.547615046293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45959.547615046293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45959.547615046293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45959.547615046293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45959.547615046293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45959.547615046293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45959.547615046293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45959.547615046293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45959.547615046293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45959.547615046293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45959.547615046293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45959.547615046293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45959.547615046293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45959.547615046293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45959.547615046293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45959.547615046293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45959.547615046293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45959.547615046293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45959.547615046293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45959.547615046293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45959.547615046293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45959.547615046293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45959.547615046293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45959.547615046293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45959.547615046293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45959.547615046293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45959.547615046293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45959.547615046293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45959.547615046293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45959.547615046293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45959.547615046293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45959.547615046293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45959.547615046293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45959.547615046293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45959.547615046293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45959.547615046293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45959.547615046293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45959.547615046293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45959.547615046293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45959.547615046293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45959.547615046293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45959.547615046293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45959.547615046293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45959.547615046293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45959.547615046293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45959.547615046293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45959.547615046293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45959.547615046293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45959.547615046293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45959.547615046293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45959.547615046293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45959.547615046293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45959.547615046293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45959.547615046293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45959.547615046293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45959.547615046293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45959.547615046293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45959.547615046293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45959.547615046293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45959.547615046293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45959.547615046293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45959.547615046293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45959.547615046293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45959.547615046293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45959.547615046293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45959.547615046293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45959.547615046293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45959.547615046293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45959.547615046293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45959.547615046293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45959.547615046293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45959.547615046293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45959.547615046293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45959.547615046293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45959.547615046293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45959.547615046293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45959.547615046293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45959.547615046293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45959.547615046293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45959.547615046293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45959.547615046293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45959.547615046293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45959.547615046293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45959.547615046293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45959.547615046293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45959.547615046293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45959.547615046293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45959.547615046293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45959.547615046293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45959.547615046293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45959.547615046293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45959.547615046293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45959.547615046293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45959.547615046293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45959.547615046293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45959.547615046293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45959.547615046293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45959.547615046293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45959.547615046293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45959.547615046293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45959.547615046293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45959.547615046293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45959.547615046293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45959.547615046293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45959.547615046293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45959.547615046293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45959.547615046293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45959.547615046293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45959.547615046293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45959.547615046293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45959.547615046293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45959.547615046293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45959.547615046293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45959.547615046293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45959.547615046293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45959.547615046293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45959.547615046293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45959.547615046293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45959.547615046293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45959.547615046293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45959.547615046293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45959.547615046293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45959.547615046293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45959.547615046293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45959.547615046293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45959.547615046293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45959.547615046293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45959.547615046293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45959.547615046293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45959.547615046293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45959.547615046293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45959.547615046293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45959.547615046293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45959.547615046293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45959.547615046293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45959.547615046293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45959.547615046293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45959.547615046293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45959.547615046293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45959.547615046293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45959.547615046293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45959.547615046293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45959.547615046293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45959.547615046293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45959.547615046293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45959.547615046293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45959.547615046293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45959.547615046293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45959.547615046293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45959.547615046293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45959.547615046293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45959.547615046293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45959.547615046293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45959.547615046293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45959.547615046293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45959.547615046293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45959.547615046293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45959.547615046293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45959.547615046293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45959.547615046293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45959.547615046293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45959.547615046293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45959.547615046293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45959.547615046293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45959.547615046293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45959.547615046293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45959.547615046293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45959.547615046293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45959.547615046293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45959.547615046293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45959.547615046293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45959.547615046293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45959.547615046293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45959.547615046293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45959.547615046293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45959.547615046293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45959.547615046293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45959.547615046293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45959.547615046293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45959.547615046293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45959.547615046293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45959.547615046293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45959.547615046293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45959.547615046293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45959.547615046293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45959.547615046293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45959.547615046293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45959.547615046293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45959.547615046293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45959.547615046293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45959.547615046293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45959.547615046293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45959.547615046293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45959.547615046293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45959.547615046293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45959.547615046293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45959.547615046293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45959.547615046293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45959.547615046293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45959.547615046293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45959.547615046293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45959.547615046293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45959.547615046293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45959.547615046293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45959.547615046293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45959.547615046293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45959.547615046293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45959.547615046293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45959.547615046293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45959.547615046293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45959.547615046293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45959.547615046293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45959.547615046293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45959.547615046293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45959.547615046293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45959.547615046293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45959.547615046293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45959.547615046293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45959.547615046293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45959.547615046293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45959.547615046293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45959.547615046293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45959.547615046293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45959.547615046293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45959.547615046293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45959.547615046293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45959.547615046293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45959.547615046293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45959.547615046293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45959.547615046293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45959.547615046293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45959.547615046293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45959.547615046293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45959.547615046293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45959.547615046293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45959.547615046293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45959.547615046293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45959.547615046293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45959.547615046293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45959.547615046293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45959.547615046293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45959.547615046293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45959.547615046293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45959.547615046293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45959.547615046293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45959.547615046293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45959.547615046293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45959.547615046293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45959.547615046293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45959.547615046293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45959.547615046293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45959.547615046293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45959.547615046293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45959.547615046293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45959.547615046293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45959.547615046293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45959.547615046293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45959.547615046293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45959.547615046293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45959.547615046293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45959.547615046293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45959.547615046293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45959.547615046293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45959.547615046293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45959.547615046293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45959.547615046293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45959.547615046293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45959.547615046293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45959.547615046293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45959.547615046293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45959.547615046293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45959.547615046293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45959.547615046293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45959.547615046293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45959.547615046293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45959.547615046293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45959.547615046293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45959.547615046293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45959.547615046293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45959.547615046293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45959.547615046293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45959.547615046293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45959.547615046293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45959.547615046293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45959.547615046293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45959.547615046293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45959.547615046293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45959.547615046293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45959.547615046293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45959.547615046293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45959.547615046293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45959.547615046293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45959.547615046293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45959.547615046293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45959.547615046293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45959.547615046293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45959.547615046293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45959.547615046293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45959.547615046293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45959.547615046293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45959.547615046293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45959.547615046293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45959.547615046293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45959.547615046293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45959.547615046293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45959.547615046293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45959.547615046293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45959.547615046293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45959.547615046293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45959.547615046293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45959.547615046293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45959.547615046293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45959.547615046293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45959.547615046293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45959.547615046293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45959.547615046293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45959.547615046293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45959.547615046293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45959.547615046293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45959.547615046293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45959.547615046293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45959.547615046293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45959.547615046293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45959.547615046293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45959.547615046293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45959.547615046293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45959.547615046293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45959.547615046293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45959.547615046293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45959.547615046293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45959.547615046293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45959.547615046293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45959.547615046293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45959.547615046293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45959.547615046293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45959.547615046293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45959.547615046293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45959.547615046293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45959.547615046293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45959.547615046293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45959.547615046293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45959.547615046293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45959.547615046293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45959.547615046293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45959.547615046293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45959.547615046293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45959.547615046293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45959.547615046293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45959.547615046293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45959.547615046293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45959.547615046293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45959.547615046293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45959.547615046293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45959.547615046293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45959.547615046293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45959.547615046293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45959.547615046293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45959.547615046293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45959.547615046293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45959.547615046293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45959.547615046293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45959.547615046293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45959.547615046293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45959.547615046293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45959.547615046293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45959.547615046293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45959.547615046293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45959.547615046293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45959.547615046293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45959.547615046293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45959.547615046293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45959.547615046293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45959.547615046293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45959.547615046293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45959.547615046293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45959.547615046293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45959.547615046293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45959.547615046293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45959.547615046293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45959.547615046293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45959.547615046293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45959.547615046293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45959.547615046293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45959.547615046293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45959.547615046293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45959.547615046293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45959.547615046293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45959.547615046293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45959.547615046293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45959.547615046293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45959.547615046293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45959.547615046293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45959.547615046293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45959.547615046293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45959.547615046293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45959.547615046293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45959.547615046293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45959.547615046293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45959.547615046293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45959.547615046293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45959.547615046293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45959.547615046293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45959.547615046293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45959.547615046293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45959.547615046293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45959.547615046293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45959.547615046293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45959.547615046293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45959.547615046293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45959.547615046293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45959.547615046293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45959.547615046293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45959.547615046293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45959.547615046293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45959.547615046293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45959.547615046293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45959.547615046293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45959.547615046293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45959.547615046293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45959.547615046293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45959.547615046293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45959.547615046293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45959.547615046293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45959.547615046293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45959.547615046293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45959.547615046293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45959.547615046293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45959.547615046293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45959.547615046293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45959.547615046293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45959.547615046293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45959.547615046293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45959.547615046293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45959.547615046293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45959.547615046293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45959.547615046293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45959.547615046293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45959.547615046293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45959.547615046293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45959.547615046293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45959.547615046293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45959.547615046293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45959.547615046293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45959.547615046293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45959.547615046293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45959.547615046293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45959.547615046293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45959.547615046293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45959.547615046293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45959.547615046293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45959.547615046293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45959.547615046293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45959.547615046293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45959.547615046293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45959.547615046293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45959.547615046293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45959.547615046293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45959.547615046293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45959.547615046293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45959.547615046293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45959.547615046293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45959.547615046293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45959.547615046293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45959.547615046293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45959.547615046293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45959.547615046293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45959.547615046293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45959.547615046293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45959.547615046293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45959.547615046293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45959.547615046293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45959.547615046293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45959.547615046293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45959.547615046293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45959.547615046293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45959.547615046293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45959.547615046293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45959.547615046293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45959.547615046293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45959.547615046293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45959.547615046293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45959.547615046293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45959.547615046293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45959.547615046293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45959.547615046293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45959.547615046293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45959.547615046293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45959.547615046293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45959.547615046293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45959.547615046293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45959.547615046293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45959.547615046293</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3"/>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256.06689745369658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45959.547615046293</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94" t="s">
        <v>35139</v>
      </c>
      <c r="E4" s="98" t="s">
        <v>39021</v>
      </c>
      <c r="F4" s="123">
        <v>45959.433553240742</v>
      </c>
      <c r="G4" s="124">
        <f ca="1">IFERROR(NOW()-F4,"")</f>
        <v>0.11406180555059109</v>
      </c>
      <c r="H4" s="123">
        <v>45959.428020833337</v>
      </c>
      <c r="I4" s="119" t="str">
        <f>IFERROR(VLOOKUP(D4,DB!A:F,6,0),"")</f>
        <v>SCECO</v>
      </c>
      <c r="J4" s="119" t="str">
        <f>IFERROR(VLOOKUP(D4,DB!A:G,7,0),"")</f>
        <v>Dead</v>
      </c>
      <c r="K4" s="125" t="s">
        <v>39116</v>
      </c>
      <c r="L4" s="121" t="str">
        <f>IFERROR(VLOOKUP(D4,DB!A:I,9,0),"")</f>
        <v>Latis</v>
      </c>
    </row>
    <row r="5" spans="1:16" ht="15" customHeight="1">
      <c r="A5" s="119"/>
      <c r="B5" s="119" t="str">
        <f>IFERROR(VLOOKUP(D5,DB!A:K,11,0),"")</f>
        <v/>
      </c>
      <c r="C5" s="120"/>
      <c r="D5" s="121"/>
      <c r="E5" s="98"/>
      <c r="F5" s="123"/>
      <c r="G5" s="124">
        <f ca="1">IFERROR(NOW()-F5,"")</f>
        <v>45959.547615046293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45959.547615046293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45959.547615046293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45959.547615046293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45959.547615046293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45959.547615046293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45959.547615046293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45959.547615046293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45959.547615046293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45959.547615046293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45959.547615046293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45959.547615046293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45959.547615046293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45959.547615046293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45959.547615046293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45959.547615046293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45959.547615046293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45959.547615046293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45959.547615046293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45959.547615046293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45959.547615046293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45959.547615046293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45959.547615046293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45959.547615046293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45959.547615046293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45959.547615046293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45959.547615046293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45959.547615046293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45959.547615046293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45959.547615046293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45959.547615046293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45959.547615046293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45959.547615046293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45959.547615046293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45959.547615046293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45959.547615046293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45959.547615046293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45959.547615046293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45959.547615046293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45959.547615046293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45959.547615046293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45959.547615046293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45959.547615046293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45959.547615046293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45959.547615046293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45959.547615046293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45959.547615046293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45959.547615046293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45959.547615046293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45959.547615046293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45959.547615046293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45959.547615046293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45959.547615046293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45959.547615046293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45959.547615046293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45959.547615046293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45959.547615046293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45959.547615046293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45959.547615046293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45959.547615046293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45959.547615046293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45959.547615046293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45959.547615046293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45959.547615046293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45959.547615046293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45959.547615046293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45959.547615046293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45959.547615046293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45959.547615046293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45959.547615046293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45959.547615046293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45959.547615046293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45959.547615046293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45959.547615046293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45959.547615046293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45959.547615046293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45959.547615046293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45959.547615046293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45959.547615046293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45959.547615046293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45959.547615046293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45959.547615046293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45959.547615046293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45959.547615046293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45959.547615046293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45959.547615046293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45959.547615046293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45959.547615046293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45959.547615046293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45959.547615046293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45959.547615046293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45959.547615046293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45959.547615046293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45959.547615046293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45959.547615046293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45959.547615046293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45959.547615046293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45959.547615046293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45959.547615046293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45959.547615046293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45959.547615046293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45959.547615046293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45959.547615046293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45959.547615046293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45959.547615046293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45959.547615046293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45959.547615046293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45959.547615046293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45959.547615046293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45959.547615046293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45959.547615046293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45959.547615046293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45959.547615046293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45959.547615046293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45959.547615046293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45959.547615046293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45959.547615046293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45959.547615046293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45959.547615046293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45959.547615046293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45959.547615046293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45959.547615046293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45959.547615046293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45959.547615046293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45959.547615046293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45959.547615046293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45959.547615046293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45959.547615046293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45959.547615046293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45959.547615046293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45959.547615046293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45959.547615046293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45959.547615046293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45959.547615046293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45959.547615046293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45959.547615046293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45959.547615046293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45959.547615046293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45959.547615046293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45959.547615046293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45959.547615046293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45959.547615046293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45959.547615046293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45959.547615046293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45959.547615046293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45959.547615046293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45959.547615046293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45959.547615046293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45959.547615046293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45959.547615046293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45959.547615046293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45959.547615046293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45959.547615046293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45959.547615046293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45959.547615046293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45959.547615046293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45959.547615046293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45959.547615046293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45959.547615046293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45959.547615046293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45959.547615046293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45959.547615046293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45959.547615046293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45959.547615046293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45959.547615046293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45959.547615046293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45959.547615046293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45959.547615046293</v>
      </c>
      <c r="H172" s="123"/>
      <c r="I172" s="119" t="str">
        <f>IFERROR(VLOOKUP(D172,DB!A:F,6,0),"")</f>
        <v/>
      </c>
      <c r="J172" s="119" t="str">
        <f>IFERROR(VLOOKUP(D172,DB!A:G,7,0),"")</f>
        <v/>
      </c>
      <c r="K172" s="125"/>
      <c r="L172" s="121" t="str">
        <f>IFERROR(VLOOKUP(D172,DB!A:I,9,0),"")</f>
        <v/>
      </c>
    </row>
    <row r="173" spans="1:12" ht="15" customHeight="1">
      <c r="A173" s="126"/>
      <c r="B173" s="126" t="str">
        <f>IFERROR(VLOOKUP(D173,DB!A:K,11,0),"")</f>
        <v/>
      </c>
      <c r="C173" s="127"/>
      <c r="D173" s="128"/>
      <c r="E173" s="129"/>
      <c r="F173" s="130"/>
      <c r="G173" s="131">
        <f ca="1">IFERROR(NOW()-F173,"")</f>
        <v>45959.547615046293</v>
      </c>
      <c r="H173" s="130"/>
      <c r="I173" s="126" t="str">
        <f>IFERROR(VLOOKUP(D173,DB!A:F,6,0),"")</f>
        <v/>
      </c>
      <c r="J173" s="126" t="str">
        <f>IFERROR(VLOOKUP(D173,DB!A:G,7,0),"")</f>
        <v/>
      </c>
      <c r="K173" s="132"/>
      <c r="L173" s="128" t="str">
        <f>IFERROR(VLOOKUP(D173,DB!A:I,9,0),"")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8" sqref="D8: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67.715554861104465</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33.35873773147614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10.886503935180372</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39124</v>
      </c>
      <c r="L5" s="152" t="str">
        <f>IFERROR(VLOOKUP(D5,DB!A:I,9,0),"")</f>
        <v>Latis</v>
      </c>
    </row>
    <row r="6" spans="1:13" ht="15">
      <c r="A6" s="152"/>
      <c r="B6" s="152" t="str">
        <f>IFERROR(VLOOKUP(D6,DB!A:K,11,0),"")</f>
        <v/>
      </c>
      <c r="C6" s="152"/>
      <c r="D6"/>
      <c r="E6" s="152"/>
      <c r="F6" s="153"/>
      <c r="G6" s="154">
        <f ca="1">IFERROR(NOW()-F6,"")</f>
        <v>45959.547615046293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45959.547615046293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45959.547615046293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45959.547615046293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45959.547615046293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45959.547615046293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45959.547615046293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45959.547615046293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45959.547615046293</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45959.547615046293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45959.547615046293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45959.547615046293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45959.547615046293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45959.547615046293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45959.547615046293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45959.547615046293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45959.547615046293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45959.547615046293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45959.547615046293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45959.547615046293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45959.547615046293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45959.547615046293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45959.547615046293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45959.547615046293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45959.547615046293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45959.547615046293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45959.547615046293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45959.547615046293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45959.547615046293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45959.547615046293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45959.547615046293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45959.547615046293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45959.547615046293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45959.547615046293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45959.547615046293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45959.547615046293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45959.547615046293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45959.547615046293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45959.547615046293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45959.547615046293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45959.547615046293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45959.547615046293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45959.547615046293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45959.547615046293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45959.547615046293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45959.547615046293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45959.547615046293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45959.547615046293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45959.547615046293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45959.547615046293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45959.547615046293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45959.547615046293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45959.547615046293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45959.547615046293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45959.547615046293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45959.547615046293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45959.547615046293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45959.547615046293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45959.547615046293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45959.547615046293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45959.547615046293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45959.547615046293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45959.547615046293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45959.547615046293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45959.547615046293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45959.547615046293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45959.547615046293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45959.547615046293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45959.547615046293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45959.547615046293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45959.547615046293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45959.547615046293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45959.547615046293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45959.547615046293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45959.547615046293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45959.547615046293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45959.547615046293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45959.547615046293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45959.547615046293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45959.547615046293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45959.547615046293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45959.547615046293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45959.547615046293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45959.547615046293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45959.547615046293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45959.547615046293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45959.547615046293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45959.547615046293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45959.547615046293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45959.547615046293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45959.547615046293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45959.547615046293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45959.547615046293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45959.547615046293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45959.547615046293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45959.547615046293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45959.547615046293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45959.547615046293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45959.547615046293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45959.547615046293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45959.547615046293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45959.547615046293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45959.547615046293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45959.547615046293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45959.547615046293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45959.547615046293</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45959.547615046293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45959.547615046293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45959.547615046293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45959.547615046293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45959.547615046293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45959.547615046293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45959.547615046293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45959.547615046293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45959.547615046293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45959.547615046293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45959.547615046293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45959.547615046293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45959.547615046293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45959.547615046293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45959.547615046293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45959.547615046293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45959.547615046293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45959.547615046293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45959.547615046293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45959.547615046293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45959.547615046293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45959.547615046293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45959.547615046293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45959.547615046293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45959.547615046293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45959.547615046293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45959.547615046293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45959.547615046293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45959.547615046293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45959.547615046293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45959.547615046293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45959.547615046293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45959.547615046293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45959.547615046293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45959.547615046293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45959.547615046293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45959.547615046293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45959.547615046293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45959.547615046293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45959.547615046293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45959.547615046293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45959.547615046293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45959.547615046293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45959.547615046293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45959.547615046293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45959.547615046293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45959.547615046293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45959.547615046293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45959.547615046293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45959.547615046293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45959.547615046293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45959.547615046293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45959.547615046293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45959.547615046293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45959.547615046293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45959.547615046293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45959.547615046293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45959.547615046293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45959.547615046293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45959.547615046293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45959.547615046293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45959.547615046293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45959.547615046293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45959.547615046293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45959.547615046293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45959.547615046293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45959.547615046293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45959.547615046293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45959.547615046293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45959.547615046293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45959.547615046293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45959.547615046293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45959.547615046293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45959.547615046293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45959.547615046293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45959.547615046293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45959.547615046293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45959.547615046293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45959.547615046293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45959.547615046293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45959.547615046293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45959.547615046293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45959.547615046293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45959.547615046293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45959.547615046293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45959.547615046293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45959.547615046293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45959.547615046293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45959.547615046293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45959.547615046293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45959.547615046293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45959.547615046293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45959.547615046293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45959.547615046293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45959.547615046293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45959.547615046293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45959.547615046293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45959.547615046293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45959.547615046293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45959.547615046293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45959.547615046293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45959.547615046293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45959.547615046293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45959.547615046293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45959.547615046293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45959.547615046293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45959.547615046293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45959.547615046293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45959.547615046293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45959.547615046293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45959.547615046293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45959.547615046293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45959.547615046293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45959.547615046293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45959.547615046293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45959.547615046293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45959.547615046293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45959.547615046293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45959.547615046293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45959.547615046293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45959.547615046293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45959.547615046293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45959.547615046293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45959.547615046293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45959.547615046293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45959.547615046293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45959.547615046293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45959.547615046293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45959.547615046293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45959.547615046293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45959.547615046293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45959.547615046293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45959.547615046293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45959.547615046293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45959.547615046293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45959.547615046293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45959.547615046293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45959.547615046293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45959.547615046293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45959.547615046293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45959.547615046293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45959.547615046293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45959.547615046293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45959.547615046293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45959.547615046293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45959.547615046293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45959.547615046293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45959.547615046293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45959.547615046293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45959.547615046293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45959.547615046293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45959.547615046293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45959.547615046293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45959.547615046293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45959.547615046293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45959.547615046293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45959.547615046293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45959.547615046293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45959.547615046293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45959.547615046293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45959.547615046293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45959.547615046293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45959.547615046293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45959.547615046293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45959.547615046293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45959.547615046293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45959.547615046293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45959.547615046293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45959.547615046293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45959.547615046293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45959.547615046293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45959.547615046293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45959.547615046293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45959.547615046293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45959.547615046293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45959.547615046293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45959.547615046293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45959.547615046293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45959.547615046293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45959.547615046293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45959.547615046293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45959.547615046293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45959.547615046293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45959.547615046293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45959.547615046293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45959.547615046293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45959.547615046293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45959.547615046293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45959.547615046293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45959.547615046293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45959.547615046293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45959.547615046293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45959.547615046293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45959.547615046293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45959.547615046293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45959.547615046293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45959.547615046293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45959.547615046293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45959.547615046293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45959.547615046293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45959.547615046293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45959.547615046293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45959.547615046293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45959.547615046293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45959.547615046293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45959.547615046293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45959.547615046293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45959.547615046293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45959.547615046293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45959.547615046293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45959.547615046293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45959.547615046293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45959.547615046293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45959.547615046293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45959.547615046293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45959.547615046293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45959.547615046293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45959.547615046293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45959.547615046293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45959.547615046293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45959.547615046293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45959.547615046293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45959.547615046293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45959.547615046293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45959.547615046293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45959.547615046293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45959.547615046293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45959.547615046293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45959.547615046293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45959.547615046293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45959.547615046293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45959.547615046293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45959.547615046293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45959.547615046293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45959.547615046293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45959.547615046293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45959.547615046293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45959.547615046293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45959.547615046293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45959.547615046293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45959.547615046293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45959.547615046293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45959.547615046293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45959.547615046293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45959.547615046293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45959.547615046293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45959.547615046293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45959.547615046293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45959.547615046293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45959.547615046293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45959.547615046293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45959.547615046293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45959.547615046293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45959.547615046293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45959.547615046293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45959.547615046293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45959.547615046293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45959.547615046293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45959.547615046293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45959.547615046293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45959.547615046293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45959.547615046293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45959.547615046293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45959.547615046293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45959.547615046293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45959.547615046293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45959.547615046293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45959.547615046293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45959.547615046293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45959.547615046293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45959.547615046293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45959.547615046293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45959.547615046293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45959.547615046293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45959.547615046293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45959.547615046293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45959.547615046293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45959.547615046293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45959.547615046293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45959.547615046293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45959.547615046293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45959.547615046293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45959.547615046293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45959.547615046293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45959.547615046293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45959.547615046293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45959.547615046293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45959.547615046293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45959.547615046293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45959.547615046293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45959.547615046293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45959.547615046293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45959.547615046293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45959.547615046293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45959.547615046293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45959.547615046293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45959.547615046293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45959.547615046293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45959.547615046293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45959.547615046293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45959.547615046293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45959.547615046293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45959.547615046293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45959.547615046293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45959.547615046293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45959.547615046293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45959.547615046293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45959.547615046293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45959.547615046293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45959.547615046293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45959.547615046293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45959.547615046293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45959.547615046293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45959.547615046293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45959.547615046293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45959.547615046293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45959.547615046293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45959.547615046293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45959.547615046293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45959.547615046293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45959.547615046293</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37504</v>
      </c>
      <c r="E2" s="106" t="s">
        <v>39021</v>
      </c>
      <c r="F2" s="170">
        <v>45959.449525462966</v>
      </c>
      <c r="G2" s="77">
        <f ca="1">IFERROR(NOW()-F2,"-")</f>
        <v>9.8089583327237051E-2</v>
      </c>
      <c r="H2" s="107">
        <v>45959.443981481483</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37470</v>
      </c>
      <c r="E3" s="106" t="s">
        <v>39021</v>
      </c>
      <c r="F3" s="107">
        <v>45959.404178240744</v>
      </c>
      <c r="G3" s="77">
        <f ca="1">IFERROR(NOW()-F3,"-")</f>
        <v>0.14343680554884486</v>
      </c>
      <c r="H3" s="107">
        <v>45959.404178240744</v>
      </c>
      <c r="I3" s="103" t="str">
        <f>IFERROR(VLOOKUP(D3,DB!A:F,6,0),"")</f>
        <v>Generator-SG</v>
      </c>
      <c r="J3" s="102" t="str">
        <f>IFERROR(VLOOKUP(D3,DB!A:G,7,0),"")</f>
        <v>Vandalized</v>
      </c>
      <c r="K3" s="108" t="s">
        <v>39128</v>
      </c>
      <c r="L3" s="109" t="str">
        <f>IFERROR(VLOOKUP(D3,DB!A:I,9,0),"")</f>
        <v>Latis</v>
      </c>
    </row>
    <row r="4" spans="1:16383" ht="31.5" customHeight="1">
      <c r="A4" s="104" t="s">
        <v>39129</v>
      </c>
      <c r="B4" s="103" t="str">
        <f>IFERROR(VLOOKUP(D4,DB!A:K,11,0),"")</f>
        <v>R6</v>
      </c>
      <c r="C4" s="105">
        <v>1</v>
      </c>
      <c r="D4" s="103" t="s">
        <v>34050</v>
      </c>
      <c r="E4" s="106" t="s">
        <v>39021</v>
      </c>
      <c r="F4" s="107">
        <v>45959.462812500002</v>
      </c>
      <c r="G4" s="77">
        <f ca="1">IFERROR(NOW()-F4,"-")</f>
        <v>8.4802546291030012E-2</v>
      </c>
      <c r="H4" s="107">
        <v>45959.462812500002</v>
      </c>
      <c r="I4" s="103" t="str">
        <f>IFERROR(VLOOKUP(D4,DB!A:F,6,0),"")</f>
        <v>SCECO</v>
      </c>
      <c r="J4" s="102" t="str">
        <f>IFERROR(VLOOKUP(D4,DB!A:G,7,0),"")</f>
        <v>Dead</v>
      </c>
      <c r="K4" s="108" t="s">
        <v>39130</v>
      </c>
      <c r="L4" s="109" t="str">
        <f>IFERROR(VLOOKUP(D4,DB!A:I,9,0),"")</f>
        <v>Latis</v>
      </c>
    </row>
    <row r="5" spans="1:16383" ht="31.5" customHeight="1">
      <c r="A5" s="104"/>
      <c r="B5" s="103" t="str">
        <f>IFERROR(VLOOKUP(D5,DB!A:K,11,0),"")</f>
        <v/>
      </c>
      <c r="C5" s="105"/>
      <c r="D5" s="103"/>
      <c r="E5" s="106"/>
      <c r="F5" s="107"/>
      <c r="G5" s="77">
        <f ca="1">IFERROR(NOW()-F5,"-")</f>
        <v>45959.547615046293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45959.547615046293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45959.547615046293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45959.547615046293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45959.547615046293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45959.547615046293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45959.547615046293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45959.547615046293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45959.547615046293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45959.547615046293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45959.547615046293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45959.547615046293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45959.547615046293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45959.547615046293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45959.547615046293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45959.547615046293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45959.547615046293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45959.547615046293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45959.547615046293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45959.547615046293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45959.547615046293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45959.547615046293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45959.547615046293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45959.547615046293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45959.547615046293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45959.547615046293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45959.547615046293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45959.547615046293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45959.547615046293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45959.547615046293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45959.547615046293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45959.547615046293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45959.547615046293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45959.547615046293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45959.547615046293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45959.547615046293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45959.547615046293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45959.547615046293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45959.547615046293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45959.547615046293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45959.547615046293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45959.547615046293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45959.547615046293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45959.547615046293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45959.547615046293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45959.547615046293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45959.547615046293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45959.547615046293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45959.547615046293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45959.547615046293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45959.547615046293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45959.547615046293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45959.547615046293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45959.547615046293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45959.547615046293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45959.547615046293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45959.547615046293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45959.547615046293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45959.547615046293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45959.547615046293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45959.547615046293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45959.547615046293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45959.547615046293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45959.547615046293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45959.547615046293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45959.547615046293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45959.547615046293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45959.547615046293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45959.547615046293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45959.547615046293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45959.547615046293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45959.547615046293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45959.547615046293</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2025-10-29T10:09:21Z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